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redirect$\00003944\デスクトップ\"/>
    </mc:Choice>
  </mc:AlternateContent>
  <xr:revisionPtr revIDLastSave="0" documentId="13_ncr:1_{7B76B269-AE9B-462E-A227-58BCBE855853}" xr6:coauthVersionLast="47" xr6:coauthVersionMax="47" xr10:uidLastSave="{00000000-0000-0000-0000-000000000000}"/>
  <bookViews>
    <workbookView xWindow="-120" yWindow="-120" windowWidth="29040" windowHeight="15720" tabRatio="730" xr2:uid="{00000000-000D-0000-FFFF-FFFF00000000}"/>
  </bookViews>
  <sheets>
    <sheet name="表紙" sheetId="19" r:id="rId1"/>
    <sheet name="総括" sheetId="1" r:id="rId2"/>
    <sheet name="A" sheetId="2" r:id="rId3"/>
    <sheet name="A1" sheetId="3" r:id="rId4"/>
    <sheet name="A2" sheetId="4" r:id="rId5"/>
    <sheet name="A3" sheetId="37" r:id="rId6"/>
    <sheet name="A4" sheetId="63" r:id="rId7"/>
    <sheet name="A9" sheetId="111" state="hidden" r:id="rId8"/>
    <sheet name="A9_1" sheetId="129" state="hidden" r:id="rId9"/>
    <sheet name="A9_2" sheetId="130" state="hidden" r:id="rId10"/>
    <sheet name="A9_3" sheetId="131" state="hidden" r:id="rId11"/>
    <sheet name="A10" sheetId="112" state="hidden" r:id="rId12"/>
    <sheet name="A10_1" sheetId="132" state="hidden" r:id="rId13"/>
    <sheet name="A10_2" sheetId="133" state="hidden" r:id="rId14"/>
    <sheet name="A10_3" sheetId="134" state="hidden" r:id="rId15"/>
    <sheet name="A11" sheetId="113" state="hidden" r:id="rId16"/>
    <sheet name="A11_1" sheetId="135" state="hidden" r:id="rId17"/>
    <sheet name="A11_2" sheetId="136" state="hidden" r:id="rId18"/>
    <sheet name="A11_3" sheetId="137" state="hidden" r:id="rId19"/>
    <sheet name="A12" sheetId="114" state="hidden" r:id="rId20"/>
    <sheet name="A12_1" sheetId="138" state="hidden" r:id="rId21"/>
    <sheet name="A12_2" sheetId="139" state="hidden" r:id="rId22"/>
    <sheet name="A12_3" sheetId="140" state="hidden" r:id="rId23"/>
    <sheet name="A13" sheetId="115" state="hidden" r:id="rId24"/>
    <sheet name="A13_1" sheetId="141" state="hidden" r:id="rId25"/>
    <sheet name="A13_2" sheetId="142" state="hidden" r:id="rId26"/>
    <sheet name="A13_3" sheetId="143" state="hidden" r:id="rId27"/>
    <sheet name="A14" sheetId="116" state="hidden" r:id="rId28"/>
    <sheet name="A14_1" sheetId="144" state="hidden" r:id="rId29"/>
    <sheet name="A14_2" sheetId="145" state="hidden" r:id="rId30"/>
    <sheet name="A14_3" sheetId="146" state="hidden" r:id="rId31"/>
    <sheet name="A15" sheetId="117" state="hidden" r:id="rId32"/>
    <sheet name="A15_1" sheetId="147" state="hidden" r:id="rId33"/>
    <sheet name="A15_2" sheetId="148" state="hidden" r:id="rId34"/>
    <sheet name="A15_3" sheetId="149" state="hidden" r:id="rId35"/>
    <sheet name="D" sheetId="105" state="hidden" r:id="rId36"/>
    <sheet name="D1_1" sheetId="106" state="hidden" r:id="rId37"/>
    <sheet name="D1_2" sheetId="107" state="hidden" r:id="rId38"/>
    <sheet name="ａ　" sheetId="153" r:id="rId39"/>
    <sheet name="a1　" sheetId="154" r:id="rId40"/>
    <sheet name="a2　" sheetId="155" r:id="rId41"/>
    <sheet name="a3　" sheetId="156" r:id="rId42"/>
    <sheet name="a4　" sheetId="157" r:id="rId43"/>
    <sheet name="a5" sheetId="158" r:id="rId44"/>
    <sheet name="a6" sheetId="159" r:id="rId45"/>
    <sheet name="a7" sheetId="160" r:id="rId46"/>
    <sheet name="a8" sheetId="161" r:id="rId47"/>
    <sheet name="B" sheetId="150" r:id="rId48"/>
    <sheet name="B1" sheetId="151" r:id="rId49"/>
    <sheet name="B2" sheetId="152" r:id="rId50"/>
    <sheet name="c" sheetId="162" r:id="rId51"/>
  </sheets>
  <externalReferences>
    <externalReference r:id="rId52"/>
  </externalReferences>
  <definedNames>
    <definedName name="_xlnm.Print_Area" localSheetId="12">A10_1!$A:$H</definedName>
    <definedName name="_xlnm.Print_Area" localSheetId="13">A10_2!$A:$H</definedName>
    <definedName name="_xlnm.Print_Area" localSheetId="14">A10_3!$A:$H</definedName>
    <definedName name="_xlnm.Print_Area" localSheetId="16">A11_1!$A:$H</definedName>
    <definedName name="_xlnm.Print_Area" localSheetId="17">A11_2!$A:$H</definedName>
    <definedName name="_xlnm.Print_Area" localSheetId="18">A11_3!$A:$H</definedName>
    <definedName name="_xlnm.Print_Area" localSheetId="20">A12_1!$A:$H</definedName>
    <definedName name="_xlnm.Print_Area" localSheetId="21">A12_2!$A:$H</definedName>
    <definedName name="_xlnm.Print_Area" localSheetId="22">A12_3!$A:$H</definedName>
    <definedName name="_xlnm.Print_Area" localSheetId="24">A13_1!$A:$H</definedName>
    <definedName name="_xlnm.Print_Area" localSheetId="25">A13_2!$A:$H</definedName>
    <definedName name="_xlnm.Print_Area" localSheetId="26">A13_3!$A:$H</definedName>
    <definedName name="_xlnm.Print_Area" localSheetId="28">A14_1!$A:$H</definedName>
    <definedName name="_xlnm.Print_Area" localSheetId="29">A14_2!$A:$H</definedName>
    <definedName name="_xlnm.Print_Area" localSheetId="30">A14_3!$A:$H</definedName>
    <definedName name="_xlnm.Print_Area" localSheetId="32">A15_1!$A:$H</definedName>
    <definedName name="_xlnm.Print_Area" localSheetId="33">A15_2!$A:$H</definedName>
    <definedName name="_xlnm.Print_Area" localSheetId="34">A15_3!$A:$H</definedName>
    <definedName name="_xlnm.Print_Area" localSheetId="4">'A2'!$A$1:$H$18</definedName>
    <definedName name="_xlnm.Print_Area" localSheetId="40">'a2　'!$A$1:$H$18</definedName>
    <definedName name="_xlnm.Print_Area" localSheetId="8">A9_1!$A:$H</definedName>
    <definedName name="_xlnm.Print_Area" localSheetId="9">A9_2!$A:$H</definedName>
    <definedName name="_xlnm.Print_Area" localSheetId="10">A9_3!$A:$H</definedName>
    <definedName name="_xlnm.Print_Area" localSheetId="48">'B1'!$A:$H</definedName>
    <definedName name="_xlnm.Print_Area" localSheetId="49">'B2'!$A:$H</definedName>
    <definedName name="_xlnm.Print_Area" localSheetId="36">D1_1!$A:$H</definedName>
    <definedName name="_xlnm.Print_Area" localSheetId="37">D1_2!$A:$H</definedName>
    <definedName name="_xlnm.Print_Area" localSheetId="1">総括!$A$1:$H$19</definedName>
    <definedName name="_xlnm.Print_Area" localSheetId="0">表紙!$A$1:$L$20</definedName>
    <definedName name="_xlnm.Print_Titles" localSheetId="2">A!$1:$2</definedName>
    <definedName name="_xlnm.Print_Titles" localSheetId="38">'ａ　'!$1:$2</definedName>
    <definedName name="_xlnm.Print_Titles" localSheetId="3">'A1'!$1:$2</definedName>
    <definedName name="_xlnm.Print_Titles" localSheetId="39">'a1　'!$1:$2</definedName>
    <definedName name="_xlnm.Print_Titles" localSheetId="11">'A10'!$1:$2</definedName>
    <definedName name="_xlnm.Print_Titles" localSheetId="12">A10_1!$1:$2</definedName>
    <definedName name="_xlnm.Print_Titles" localSheetId="13">A10_2!$1:$2</definedName>
    <definedName name="_xlnm.Print_Titles" localSheetId="14">A10_3!$1:$2</definedName>
    <definedName name="_xlnm.Print_Titles" localSheetId="15">'A11'!$1:$2</definedName>
    <definedName name="_xlnm.Print_Titles" localSheetId="16">A11_1!$1:$2</definedName>
    <definedName name="_xlnm.Print_Titles" localSheetId="17">A11_2!$1:$2</definedName>
    <definedName name="_xlnm.Print_Titles" localSheetId="18">A11_3!$1:$2</definedName>
    <definedName name="_xlnm.Print_Titles" localSheetId="19">'A12'!$1:$2</definedName>
    <definedName name="_xlnm.Print_Titles" localSheetId="20">A12_1!$1:$2</definedName>
    <definedName name="_xlnm.Print_Titles" localSheetId="21">A12_2!$1:$2</definedName>
    <definedName name="_xlnm.Print_Titles" localSheetId="22">A12_3!$1:$2</definedName>
    <definedName name="_xlnm.Print_Titles" localSheetId="23">'A13'!$1:$2</definedName>
    <definedName name="_xlnm.Print_Titles" localSheetId="24">A13_1!$1:$2</definedName>
    <definedName name="_xlnm.Print_Titles" localSheetId="25">A13_2!$1:$2</definedName>
    <definedName name="_xlnm.Print_Titles" localSheetId="26">A13_3!$1:$2</definedName>
    <definedName name="_xlnm.Print_Titles" localSheetId="27">'A14'!$1:$2</definedName>
    <definedName name="_xlnm.Print_Titles" localSheetId="28">A14_1!$1:$2</definedName>
    <definedName name="_xlnm.Print_Titles" localSheetId="29">A14_2!$1:$2</definedName>
    <definedName name="_xlnm.Print_Titles" localSheetId="30">A14_3!$1:$2</definedName>
    <definedName name="_xlnm.Print_Titles" localSheetId="31">'A15'!$1:$2</definedName>
    <definedName name="_xlnm.Print_Titles" localSheetId="32">A15_1!$1:$2</definedName>
    <definedName name="_xlnm.Print_Titles" localSheetId="33">A15_2!$1:$2</definedName>
    <definedName name="_xlnm.Print_Titles" localSheetId="34">A15_3!$1:$2</definedName>
    <definedName name="_xlnm.Print_Titles" localSheetId="4">'A2'!$1:$2</definedName>
    <definedName name="_xlnm.Print_Titles" localSheetId="40">'a2　'!$1:$2</definedName>
    <definedName name="_xlnm.Print_Titles" localSheetId="5">'A3'!$1:$2</definedName>
    <definedName name="_xlnm.Print_Titles" localSheetId="41">'a3　'!$1:$2</definedName>
    <definedName name="_xlnm.Print_Titles" localSheetId="6">'A4'!$1:$2</definedName>
    <definedName name="_xlnm.Print_Titles" localSheetId="42">'a4　'!$1:$2</definedName>
    <definedName name="_xlnm.Print_Titles" localSheetId="43">'a5'!$1:$2</definedName>
    <definedName name="_xlnm.Print_Titles" localSheetId="44">'a6'!$1:$2</definedName>
    <definedName name="_xlnm.Print_Titles" localSheetId="45">'a7'!$1:$2</definedName>
    <definedName name="_xlnm.Print_Titles" localSheetId="46">'a8'!$1:$2</definedName>
    <definedName name="_xlnm.Print_Titles" localSheetId="7">'A9'!$1:$2</definedName>
    <definedName name="_xlnm.Print_Titles" localSheetId="8">A9_1!$1:$2</definedName>
    <definedName name="_xlnm.Print_Titles" localSheetId="9">A9_2!$1:$2</definedName>
    <definedName name="_xlnm.Print_Titles" localSheetId="10">A9_3!$1:$2</definedName>
    <definedName name="_xlnm.Print_Titles" localSheetId="47">B!$1:$2</definedName>
    <definedName name="_xlnm.Print_Titles" localSheetId="48">'B1'!$1:$2</definedName>
    <definedName name="_xlnm.Print_Titles" localSheetId="49">'B2'!$1:$2</definedName>
    <definedName name="_xlnm.Print_Titles" localSheetId="50">'c'!$1:$2</definedName>
    <definedName name="_xlnm.Print_Titles" localSheetId="35">D!$1:$2</definedName>
    <definedName name="_xlnm.Print_Titles" localSheetId="36">D1_1!$1:$2</definedName>
    <definedName name="_xlnm.Print_Titles" localSheetId="37">D1_2!$1:$2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54" l="1"/>
  <c r="A2" i="161" l="1"/>
  <c r="A2" i="160"/>
  <c r="A2" i="159"/>
  <c r="A2" i="158"/>
  <c r="A2" i="157"/>
  <c r="A2" i="156"/>
  <c r="A2" i="155"/>
  <c r="A2" i="3"/>
  <c r="A2" i="153"/>
  <c r="A2" i="2"/>
  <c r="B14" i="162"/>
  <c r="G5" i="162"/>
  <c r="G4" i="162"/>
  <c r="G3" i="162"/>
  <c r="G18" i="162" s="1"/>
  <c r="G10" i="1" s="1"/>
  <c r="G4" i="161"/>
  <c r="G3" i="161"/>
  <c r="G18" i="161" s="1"/>
  <c r="G10" i="153" s="1"/>
  <c r="G5" i="160"/>
  <c r="G4" i="160"/>
  <c r="G3" i="160"/>
  <c r="G3" i="159"/>
  <c r="G18" i="159" s="1"/>
  <c r="G8" i="153" s="1"/>
  <c r="G3" i="158"/>
  <c r="G18" i="158" s="1"/>
  <c r="G7" i="153" s="1"/>
  <c r="G4" i="157"/>
  <c r="G3" i="157"/>
  <c r="G4" i="156"/>
  <c r="G3" i="156"/>
  <c r="G4" i="155"/>
  <c r="G3" i="155"/>
  <c r="G4" i="154"/>
  <c r="G3" i="154"/>
  <c r="G17" i="153"/>
  <c r="G16" i="153"/>
  <c r="G15" i="153"/>
  <c r="G14" i="153"/>
  <c r="G13" i="153"/>
  <c r="G12" i="153"/>
  <c r="G11" i="153"/>
  <c r="G18" i="154" l="1"/>
  <c r="G3" i="153" s="1"/>
  <c r="G18" i="155"/>
  <c r="G4" i="153" s="1"/>
  <c r="G18" i="156"/>
  <c r="G5" i="153" s="1"/>
  <c r="G18" i="157"/>
  <c r="G6" i="153" s="1"/>
  <c r="G18" i="160"/>
  <c r="G9" i="153" s="1"/>
  <c r="G4" i="151"/>
  <c r="G5" i="151"/>
  <c r="G6" i="151"/>
  <c r="G7" i="151"/>
  <c r="G8" i="151"/>
  <c r="G9" i="151"/>
  <c r="G3" i="151"/>
  <c r="G5" i="63"/>
  <c r="G4" i="63"/>
  <c r="G3" i="63"/>
  <c r="G5" i="37"/>
  <c r="G4" i="37"/>
  <c r="G3" i="37"/>
  <c r="G5" i="4"/>
  <c r="G4" i="4"/>
  <c r="G3" i="4"/>
  <c r="G5" i="3"/>
  <c r="G4" i="3"/>
  <c r="G3" i="3"/>
  <c r="G18" i="153" l="1"/>
  <c r="G8" i="1" s="1"/>
  <c r="G11" i="1" s="1"/>
  <c r="A2" i="152"/>
  <c r="A2" i="151"/>
  <c r="A2" i="150"/>
  <c r="B14" i="152"/>
  <c r="G3" i="152"/>
  <c r="G18" i="152" s="1"/>
  <c r="G4" i="150" s="1"/>
  <c r="B14" i="151"/>
  <c r="G18" i="151"/>
  <c r="G3" i="150" s="1"/>
  <c r="B14" i="150"/>
  <c r="G17" i="2"/>
  <c r="G16" i="2"/>
  <c r="G15" i="2"/>
  <c r="G14" i="2"/>
  <c r="G13" i="2"/>
  <c r="G12" i="2"/>
  <c r="G11" i="2"/>
  <c r="A2" i="149"/>
  <c r="A2" i="148"/>
  <c r="A2" i="147"/>
  <c r="B14" i="149"/>
  <c r="G4" i="149"/>
  <c r="G3" i="149"/>
  <c r="G18" i="149" s="1"/>
  <c r="G5" i="117" s="1"/>
  <c r="B14" i="148"/>
  <c r="G3" i="148"/>
  <c r="G18" i="148" s="1"/>
  <c r="G4" i="117" s="1"/>
  <c r="B14" i="147"/>
  <c r="G4" i="147"/>
  <c r="G3" i="147"/>
  <c r="G18" i="147"/>
  <c r="G3" i="117" s="1"/>
  <c r="G18" i="117" s="1"/>
  <c r="A2" i="146"/>
  <c r="A2" i="145"/>
  <c r="A2" i="144"/>
  <c r="B14" i="146"/>
  <c r="G4" i="146"/>
  <c r="G3" i="146"/>
  <c r="G18" i="146"/>
  <c r="G5" i="116" s="1"/>
  <c r="B14" i="145"/>
  <c r="G3" i="145"/>
  <c r="G18" i="145"/>
  <c r="G4" i="116" s="1"/>
  <c r="B14" i="144"/>
  <c r="G4" i="144"/>
  <c r="G3" i="144"/>
  <c r="G18" i="144" s="1"/>
  <c r="G3" i="116" s="1"/>
  <c r="A2" i="143"/>
  <c r="A2" i="142"/>
  <c r="A2" i="141"/>
  <c r="B14" i="143"/>
  <c r="G4" i="143"/>
  <c r="G3" i="143"/>
  <c r="G18" i="143" s="1"/>
  <c r="G5" i="115" s="1"/>
  <c r="B14" i="142"/>
  <c r="G3" i="142"/>
  <c r="G18" i="142" s="1"/>
  <c r="G4" i="115" s="1"/>
  <c r="B14" i="141"/>
  <c r="G4" i="141"/>
  <c r="G3" i="141"/>
  <c r="G18" i="141"/>
  <c r="A2" i="139"/>
  <c r="A2" i="138"/>
  <c r="A2" i="140"/>
  <c r="B14" i="140"/>
  <c r="G4" i="140"/>
  <c r="G3" i="140"/>
  <c r="G18" i="140" s="1"/>
  <c r="G5" i="114" s="1"/>
  <c r="B14" i="139"/>
  <c r="G3" i="139"/>
  <c r="G18" i="139" s="1"/>
  <c r="G4" i="114" s="1"/>
  <c r="B14" i="138"/>
  <c r="G4" i="138"/>
  <c r="G3" i="138"/>
  <c r="G18" i="138"/>
  <c r="G3" i="114" s="1"/>
  <c r="G18" i="114" s="1"/>
  <c r="A2" i="137"/>
  <c r="A2" i="136"/>
  <c r="A2" i="135"/>
  <c r="B14" i="137"/>
  <c r="G4" i="137"/>
  <c r="G3" i="137"/>
  <c r="G18" i="137"/>
  <c r="G5" i="113" s="1"/>
  <c r="B14" i="136"/>
  <c r="G3" i="136"/>
  <c r="G18" i="136"/>
  <c r="G4" i="113" s="1"/>
  <c r="B14" i="135"/>
  <c r="G4" i="135"/>
  <c r="G3" i="135"/>
  <c r="G18" i="135" s="1"/>
  <c r="G3" i="113" s="1"/>
  <c r="G18" i="113" s="1"/>
  <c r="A2" i="134"/>
  <c r="A2" i="133"/>
  <c r="A2" i="132"/>
  <c r="B14" i="134"/>
  <c r="G4" i="134"/>
  <c r="G3" i="134"/>
  <c r="G18" i="134" s="1"/>
  <c r="G5" i="112" s="1"/>
  <c r="B14" i="133"/>
  <c r="G3" i="133"/>
  <c r="G18" i="133" s="1"/>
  <c r="G4" i="112" s="1"/>
  <c r="B14" i="132"/>
  <c r="G4" i="132"/>
  <c r="G3" i="132"/>
  <c r="G18" i="132"/>
  <c r="G3" i="112" s="1"/>
  <c r="G18" i="112" s="1"/>
  <c r="A2" i="131"/>
  <c r="A2" i="130"/>
  <c r="A2" i="129"/>
  <c r="B14" i="131"/>
  <c r="G4" i="131"/>
  <c r="G3" i="131"/>
  <c r="G18" i="131"/>
  <c r="G5" i="111" s="1"/>
  <c r="B14" i="130"/>
  <c r="G3" i="130"/>
  <c r="G18" i="130"/>
  <c r="G4" i="111" s="1"/>
  <c r="B14" i="129"/>
  <c r="G4" i="129"/>
  <c r="G3" i="129"/>
  <c r="G18" i="129" s="1"/>
  <c r="G3" i="111" s="1"/>
  <c r="G10" i="2"/>
  <c r="G9" i="2"/>
  <c r="G8" i="2"/>
  <c r="A2" i="117"/>
  <c r="A2" i="116"/>
  <c r="A2" i="115"/>
  <c r="A2" i="114"/>
  <c r="A2" i="113"/>
  <c r="A2" i="112"/>
  <c r="A2" i="111"/>
  <c r="A2" i="106"/>
  <c r="A2" i="107"/>
  <c r="B14" i="107"/>
  <c r="G3" i="107"/>
  <c r="G18" i="107" s="1"/>
  <c r="G4" i="105" s="1"/>
  <c r="B14" i="106"/>
  <c r="G3" i="106"/>
  <c r="G18" i="106" s="1"/>
  <c r="G3" i="105" s="1"/>
  <c r="G18" i="105" s="1"/>
  <c r="A2" i="105"/>
  <c r="B14" i="105"/>
  <c r="A2" i="63"/>
  <c r="G18" i="3"/>
  <c r="G3" i="2" s="1"/>
  <c r="B14" i="1"/>
  <c r="A2" i="37"/>
  <c r="A2" i="4"/>
  <c r="A19" i="19"/>
  <c r="G3" i="115"/>
  <c r="G18" i="115" s="1"/>
  <c r="G18" i="63"/>
  <c r="G6" i="2" s="1"/>
  <c r="G18" i="37"/>
  <c r="G5" i="2" s="1"/>
  <c r="G18" i="4"/>
  <c r="G4" i="2" s="1"/>
  <c r="G18" i="111" l="1"/>
  <c r="G18" i="116"/>
  <c r="G18" i="150"/>
  <c r="G4" i="1" s="1"/>
  <c r="G7" i="2"/>
  <c r="G18" i="2"/>
  <c r="G3" i="1" s="1"/>
  <c r="G5" i="1" l="1"/>
  <c r="G17" i="1" s="1"/>
  <c r="B9" i="19" l="1"/>
  <c r="G19" i="1"/>
  <c r="B8" i="19" s="1"/>
</calcChain>
</file>

<file path=xl/sharedStrings.xml><?xml version="1.0" encoding="utf-8"?>
<sst xmlns="http://schemas.openxmlformats.org/spreadsheetml/2006/main" count="635" uniqueCount="101">
  <si>
    <t>合計</t>
    <rPh sb="0" eb="2">
      <t>ゴウケイ</t>
    </rPh>
    <phoneticPr fontId="2"/>
  </si>
  <si>
    <t>消費税</t>
    <rPh sb="0" eb="3">
      <t>ショウヒゼイ</t>
    </rPh>
    <phoneticPr fontId="2"/>
  </si>
  <si>
    <t>小計</t>
    <rPh sb="0" eb="2">
      <t>ショウケイ</t>
    </rPh>
    <phoneticPr fontId="2"/>
  </si>
  <si>
    <t>№</t>
    <phoneticPr fontId="2"/>
  </si>
  <si>
    <t>規格・品質</t>
    <rPh sb="0" eb="2">
      <t>キカク</t>
    </rPh>
    <rPh sb="3" eb="5">
      <t>ヒンシツ</t>
    </rPh>
    <phoneticPr fontId="2"/>
  </si>
  <si>
    <t>金　額</t>
    <rPh sb="0" eb="1">
      <t>キン</t>
    </rPh>
    <rPh sb="2" eb="3">
      <t>ガク</t>
    </rPh>
    <phoneticPr fontId="2"/>
  </si>
  <si>
    <t>単　価</t>
    <rPh sb="0" eb="1">
      <t>タン</t>
    </rPh>
    <rPh sb="2" eb="3">
      <t>アタイ</t>
    </rPh>
    <phoneticPr fontId="2"/>
  </si>
  <si>
    <t>備　考</t>
    <rPh sb="0" eb="1">
      <t>ソナエ</t>
    </rPh>
    <rPh sb="2" eb="3">
      <t>コウ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</si>
  <si>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</si>
  <si>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</si>
  <si>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品　名</t>
    <rPh sb="0" eb="1">
      <t>シナ</t>
    </rPh>
    <rPh sb="2" eb="3">
      <t>メイ</t>
    </rPh>
    <phoneticPr fontId="2"/>
  </si>
  <si>
    <t>№</t>
    <phoneticPr fontId="2"/>
  </si>
  <si>
    <t>式</t>
    <rPh sb="0" eb="1">
      <t>シキ</t>
    </rPh>
    <phoneticPr fontId="2"/>
  </si>
  <si>
    <t>№</t>
    <phoneticPr fontId="2"/>
  </si>
  <si>
    <t>契約番号</t>
    <rPh sb="0" eb="2">
      <t>ケイヤク</t>
    </rPh>
    <rPh sb="2" eb="4">
      <t>バンゴウ</t>
    </rPh>
    <phoneticPr fontId="2"/>
  </si>
  <si>
    <t>事業名</t>
    <rPh sb="0" eb="2">
      <t>ジギョウ</t>
    </rPh>
    <rPh sb="2" eb="3">
      <t>メイ</t>
    </rPh>
    <phoneticPr fontId="2"/>
  </si>
  <si>
    <t>備考</t>
    <rPh sb="0" eb="2">
      <t>ビコウ</t>
    </rPh>
    <phoneticPr fontId="2"/>
  </si>
  <si>
    <t>場所</t>
    <rPh sb="0" eb="2">
      <t>バショ</t>
    </rPh>
    <phoneticPr fontId="2"/>
  </si>
  <si>
    <t>工事(業務)名</t>
    <rPh sb="0" eb="2">
      <t>コウジ</t>
    </rPh>
    <rPh sb="3" eb="5">
      <t>ギョウム</t>
    </rPh>
    <rPh sb="6" eb="7">
      <t>メイ</t>
    </rPh>
    <phoneticPr fontId="2"/>
  </si>
  <si>
    <t>工期(履行期間)</t>
    <rPh sb="0" eb="2">
      <t>コウキ</t>
    </rPh>
    <rPh sb="3" eb="5">
      <t>リコウ</t>
    </rPh>
    <rPh sb="5" eb="7">
      <t>キカン</t>
    </rPh>
    <phoneticPr fontId="2"/>
  </si>
  <si>
    <t>設計価格</t>
    <rPh sb="0" eb="2">
      <t>セッケイ</t>
    </rPh>
    <rPh sb="2" eb="4">
      <t>カカク</t>
    </rPh>
    <phoneticPr fontId="2"/>
  </si>
  <si>
    <t>予定価格</t>
    <rPh sb="0" eb="2">
      <t>ヨテイ</t>
    </rPh>
    <rPh sb="2" eb="4">
      <t>カカク</t>
    </rPh>
    <phoneticPr fontId="2"/>
  </si>
  <si>
    <t>(税込価格)</t>
    <rPh sb="1" eb="3">
      <t>ゼイコミ</t>
    </rPh>
    <rPh sb="3" eb="5">
      <t>カカク</t>
    </rPh>
    <phoneticPr fontId="2"/>
  </si>
  <si>
    <t>(税抜価格)</t>
    <rPh sb="1" eb="2">
      <t>ゼイ</t>
    </rPh>
    <rPh sb="2" eb="3">
      <t>ヌ</t>
    </rPh>
    <rPh sb="3" eb="5">
      <t>カカク</t>
    </rPh>
    <phoneticPr fontId="2"/>
  </si>
  <si>
    <t>概要</t>
    <rPh sb="0" eb="2">
      <t>ガイヨウ</t>
    </rPh>
    <phoneticPr fontId="2"/>
  </si>
  <si>
    <t>請負額</t>
    <rPh sb="0" eb="2">
      <t>ウケオイ</t>
    </rPh>
    <rPh sb="2" eb="3">
      <t>ガク</t>
    </rPh>
    <phoneticPr fontId="2"/>
  </si>
  <si>
    <t>変更による増減額</t>
    <rPh sb="0" eb="2">
      <t>ヘンコウ</t>
    </rPh>
    <rPh sb="5" eb="8">
      <t>ゾウゲンガク</t>
    </rPh>
    <phoneticPr fontId="2"/>
  </si>
  <si>
    <t>(税込価格)</t>
    <phoneticPr fontId="2"/>
  </si>
  <si>
    <t>(税抜価格)</t>
    <phoneticPr fontId="2"/>
  </si>
  <si>
    <t>変更内容</t>
    <rPh sb="0" eb="2">
      <t>ヘンコウ</t>
    </rPh>
    <rPh sb="2" eb="4">
      <t>ナイヨウ</t>
    </rPh>
    <phoneticPr fontId="2"/>
  </si>
  <si>
    <t>直接人件費</t>
    <rPh sb="0" eb="2">
      <t>チョクセツ</t>
    </rPh>
    <rPh sb="2" eb="5">
      <t>ジンケンヒ</t>
    </rPh>
    <phoneticPr fontId="2"/>
  </si>
  <si>
    <t>日</t>
    <rPh sb="0" eb="1">
      <t>ニチ</t>
    </rPh>
    <phoneticPr fontId="2"/>
  </si>
  <si>
    <t>山梨県笛吹市地内</t>
    <rPh sb="0" eb="3">
      <t>ヤマナシケン</t>
    </rPh>
    <rPh sb="3" eb="6">
      <t>フエフキシ</t>
    </rPh>
    <rPh sb="6" eb="7">
      <t>チ</t>
    </rPh>
    <rPh sb="7" eb="8">
      <t>ナイ</t>
    </rPh>
    <phoneticPr fontId="2"/>
  </si>
  <si>
    <t>契約日</t>
    <rPh sb="0" eb="3">
      <t>ケイヤクビ</t>
    </rPh>
    <phoneticPr fontId="2"/>
  </si>
  <si>
    <t>課長</t>
    <rPh sb="0" eb="2">
      <t>カチョウ</t>
    </rPh>
    <phoneticPr fontId="2"/>
  </si>
  <si>
    <t>課員</t>
    <rPh sb="0" eb="2">
      <t>カイン</t>
    </rPh>
    <phoneticPr fontId="2"/>
  </si>
  <si>
    <t>部長</t>
    <rPh sb="0" eb="2">
      <t>ブチョウ</t>
    </rPh>
    <phoneticPr fontId="2"/>
  </si>
  <si>
    <t>ワークショップ開催支援</t>
    <rPh sb="7" eb="9">
      <t>カイサイ</t>
    </rPh>
    <rPh sb="9" eb="11">
      <t>シエン</t>
    </rPh>
    <phoneticPr fontId="2"/>
  </si>
  <si>
    <t>作業員</t>
    <rPh sb="0" eb="3">
      <t>サギョウイン</t>
    </rPh>
    <phoneticPr fontId="2"/>
  </si>
  <si>
    <t>直接経費</t>
    <rPh sb="0" eb="2">
      <t>チョクセツ</t>
    </rPh>
    <rPh sb="2" eb="4">
      <t>ケイヒ</t>
    </rPh>
    <phoneticPr fontId="2"/>
  </si>
  <si>
    <t>実証データ収集</t>
    <rPh sb="0" eb="2">
      <t>ジッショウ</t>
    </rPh>
    <rPh sb="5" eb="7">
      <t>シュウシュウ</t>
    </rPh>
    <phoneticPr fontId="2"/>
  </si>
  <si>
    <t>0.5日×5回×5人</t>
    <rPh sb="3" eb="4">
      <t>ヒ</t>
    </rPh>
    <rPh sb="6" eb="7">
      <t>カイ</t>
    </rPh>
    <rPh sb="9" eb="10">
      <t>ニン</t>
    </rPh>
    <phoneticPr fontId="2"/>
  </si>
  <si>
    <t>～</t>
    <phoneticPr fontId="2"/>
  </si>
  <si>
    <t>A</t>
    <phoneticPr fontId="2"/>
  </si>
  <si>
    <t>一般管理費</t>
    <rPh sb="0" eb="2">
      <t>イッパン</t>
    </rPh>
    <rPh sb="2" eb="5">
      <t>カンリヒ</t>
    </rPh>
    <phoneticPr fontId="2"/>
  </si>
  <si>
    <t>B</t>
    <phoneticPr fontId="2"/>
  </si>
  <si>
    <t>C</t>
    <phoneticPr fontId="2"/>
  </si>
  <si>
    <t>枚</t>
    <rPh sb="0" eb="1">
      <t>マイ</t>
    </rPh>
    <phoneticPr fontId="2"/>
  </si>
  <si>
    <t>リーダー</t>
    <phoneticPr fontId="2"/>
  </si>
  <si>
    <t>事業計画策定事業</t>
    <rPh sb="0" eb="2">
      <t>ジギョウ</t>
    </rPh>
    <rPh sb="2" eb="4">
      <t>ケイカク</t>
    </rPh>
    <rPh sb="4" eb="6">
      <t>サクテイ</t>
    </rPh>
    <rPh sb="6" eb="8">
      <t>ジギョウ</t>
    </rPh>
    <phoneticPr fontId="2"/>
  </si>
  <si>
    <t>調査票作成及び発送手配</t>
    <rPh sb="0" eb="3">
      <t>チョウサヒョウ</t>
    </rPh>
    <rPh sb="3" eb="5">
      <t>サクセイ</t>
    </rPh>
    <rPh sb="5" eb="6">
      <t>オヨ</t>
    </rPh>
    <rPh sb="7" eb="9">
      <t>ハッソウ</t>
    </rPh>
    <rPh sb="9" eb="11">
      <t>テハイ</t>
    </rPh>
    <phoneticPr fontId="2"/>
  </si>
  <si>
    <t>集計・分析作業</t>
    <rPh sb="0" eb="2">
      <t>シュウケイ</t>
    </rPh>
    <rPh sb="3" eb="5">
      <t>ブンセキ</t>
    </rPh>
    <rPh sb="5" eb="7">
      <t>サギョウ</t>
    </rPh>
    <phoneticPr fontId="2"/>
  </si>
  <si>
    <t>報告書編集作業</t>
    <rPh sb="0" eb="3">
      <t>ホウコクショ</t>
    </rPh>
    <rPh sb="3" eb="5">
      <t>ヘンシュウ</t>
    </rPh>
    <rPh sb="5" eb="7">
      <t>サギョウ</t>
    </rPh>
    <phoneticPr fontId="2"/>
  </si>
  <si>
    <t>打合せ等</t>
    <rPh sb="0" eb="2">
      <t>ウチアワ</t>
    </rPh>
    <rPh sb="3" eb="4">
      <t>トウ</t>
    </rPh>
    <phoneticPr fontId="2"/>
  </si>
  <si>
    <t>主任研究員</t>
    <rPh sb="0" eb="2">
      <t>シュニン</t>
    </rPh>
    <rPh sb="2" eb="5">
      <t>ケンキュウイン</t>
    </rPh>
    <phoneticPr fontId="2"/>
  </si>
  <si>
    <t>人</t>
    <rPh sb="0" eb="1">
      <t>ニン</t>
    </rPh>
    <phoneticPr fontId="2"/>
  </si>
  <si>
    <t>研究員</t>
    <rPh sb="0" eb="3">
      <t>ケンキュウイン</t>
    </rPh>
    <phoneticPr fontId="2"/>
  </si>
  <si>
    <t>補助研究員</t>
    <rPh sb="0" eb="2">
      <t>ホジョ</t>
    </rPh>
    <rPh sb="2" eb="5">
      <t>ケンキュウイン</t>
    </rPh>
    <phoneticPr fontId="2"/>
  </si>
  <si>
    <t>ニーズ調査票印刷</t>
    <rPh sb="3" eb="5">
      <t>チョウサ</t>
    </rPh>
    <rPh sb="5" eb="6">
      <t>ヒョウ</t>
    </rPh>
    <rPh sb="6" eb="8">
      <t>インサツ</t>
    </rPh>
    <phoneticPr fontId="2"/>
  </si>
  <si>
    <t>実態調査票印刷</t>
    <rPh sb="0" eb="2">
      <t>ジッタイ</t>
    </rPh>
    <rPh sb="2" eb="4">
      <t>チョウサ</t>
    </rPh>
    <rPh sb="4" eb="5">
      <t>ヒョウ</t>
    </rPh>
    <rPh sb="5" eb="7">
      <t>インサツ</t>
    </rPh>
    <phoneticPr fontId="2"/>
  </si>
  <si>
    <t>発送用封筒印刷</t>
    <rPh sb="0" eb="3">
      <t>ハッソウヨウ</t>
    </rPh>
    <rPh sb="3" eb="5">
      <t>フウトウ</t>
    </rPh>
    <rPh sb="5" eb="7">
      <t>インサツ</t>
    </rPh>
    <phoneticPr fontId="2"/>
  </si>
  <si>
    <t>回収用封筒印刷</t>
    <rPh sb="0" eb="3">
      <t>カイシュウヨウ</t>
    </rPh>
    <rPh sb="3" eb="5">
      <t>フウトウ</t>
    </rPh>
    <rPh sb="5" eb="7">
      <t>インサツ</t>
    </rPh>
    <phoneticPr fontId="2"/>
  </si>
  <si>
    <t>封入封緘</t>
    <rPh sb="0" eb="2">
      <t>フウニュウ</t>
    </rPh>
    <rPh sb="2" eb="4">
      <t>フウカン</t>
    </rPh>
    <phoneticPr fontId="2"/>
  </si>
  <si>
    <t>調査票発送費</t>
    <rPh sb="0" eb="3">
      <t>チョウサヒョウ</t>
    </rPh>
    <rPh sb="3" eb="5">
      <t>ハッソウ</t>
    </rPh>
    <rPh sb="5" eb="6">
      <t>ヒ</t>
    </rPh>
    <phoneticPr fontId="2"/>
  </si>
  <si>
    <t>調査票回収費</t>
    <rPh sb="0" eb="3">
      <t>チョウサヒョウ</t>
    </rPh>
    <rPh sb="3" eb="5">
      <t>カイシュウ</t>
    </rPh>
    <rPh sb="5" eb="6">
      <t>ヒ</t>
    </rPh>
    <phoneticPr fontId="2"/>
  </si>
  <si>
    <t>式</t>
    <rPh sb="0" eb="1">
      <t>シキ</t>
    </rPh>
    <phoneticPr fontId="2"/>
  </si>
  <si>
    <t>枚</t>
    <rPh sb="0" eb="1">
      <t>マイ</t>
    </rPh>
    <phoneticPr fontId="2"/>
  </si>
  <si>
    <t>データ入力</t>
    <rPh sb="3" eb="5">
      <t>ニュウリョク</t>
    </rPh>
    <phoneticPr fontId="2"/>
  </si>
  <si>
    <t>成果品関連</t>
    <rPh sb="0" eb="2">
      <t>セイカ</t>
    </rPh>
    <rPh sb="2" eb="3">
      <t>ヒン</t>
    </rPh>
    <rPh sb="3" eb="5">
      <t>カンレン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</si>
  <si>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</si>
  <si>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</si>
  <si>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</si>
  <si>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</si>
  <si>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現状分析</t>
    <rPh sb="0" eb="2">
      <t>ゲンジョウ</t>
    </rPh>
    <rPh sb="2" eb="4">
      <t>ブンセキ</t>
    </rPh>
    <phoneticPr fontId="2"/>
  </si>
  <si>
    <t>前計画評価</t>
    <rPh sb="0" eb="1">
      <t>ゼン</t>
    </rPh>
    <rPh sb="1" eb="3">
      <t>ケイカク</t>
    </rPh>
    <rPh sb="3" eb="5">
      <t>ヒョウカ</t>
    </rPh>
    <phoneticPr fontId="2"/>
  </si>
  <si>
    <t>問題の抽出、方向性の検討</t>
    <rPh sb="0" eb="2">
      <t>モンダイ</t>
    </rPh>
    <rPh sb="3" eb="5">
      <t>チュウシュツ</t>
    </rPh>
    <rPh sb="6" eb="9">
      <t>ホウコウセイ</t>
    </rPh>
    <rPh sb="10" eb="12">
      <t>ケントウ</t>
    </rPh>
    <phoneticPr fontId="2"/>
  </si>
  <si>
    <t>給付費、サービス量等の推計</t>
    <rPh sb="0" eb="2">
      <t>キュウフ</t>
    </rPh>
    <rPh sb="2" eb="3">
      <t>ヒ</t>
    </rPh>
    <rPh sb="8" eb="9">
      <t>リョウ</t>
    </rPh>
    <rPh sb="9" eb="10">
      <t>トウ</t>
    </rPh>
    <rPh sb="11" eb="13">
      <t>スイケイ</t>
    </rPh>
    <phoneticPr fontId="2"/>
  </si>
  <si>
    <t>打ち合わせ会への出席</t>
    <rPh sb="0" eb="1">
      <t>ウ</t>
    </rPh>
    <rPh sb="2" eb="3">
      <t>ア</t>
    </rPh>
    <rPh sb="5" eb="6">
      <t>カイ</t>
    </rPh>
    <rPh sb="8" eb="10">
      <t>シュッセキ</t>
    </rPh>
    <phoneticPr fontId="2"/>
  </si>
  <si>
    <t>策定委員会への出席</t>
    <rPh sb="0" eb="2">
      <t>サクテイ</t>
    </rPh>
    <rPh sb="2" eb="5">
      <t>イインカイ</t>
    </rPh>
    <rPh sb="7" eb="9">
      <t>シュッセキ</t>
    </rPh>
    <phoneticPr fontId="2"/>
  </si>
  <si>
    <t>計画素案作成</t>
    <rPh sb="0" eb="2">
      <t>ケイカク</t>
    </rPh>
    <rPh sb="2" eb="4">
      <t>ソアン</t>
    </rPh>
    <rPh sb="4" eb="6">
      <t>サクセイ</t>
    </rPh>
    <phoneticPr fontId="2"/>
  </si>
  <si>
    <t>計画書・概要版の印刷製本</t>
    <rPh sb="0" eb="3">
      <t>ケイカクショ</t>
    </rPh>
    <rPh sb="4" eb="6">
      <t>ガイヨウ</t>
    </rPh>
    <rPh sb="6" eb="7">
      <t>バン</t>
    </rPh>
    <rPh sb="8" eb="10">
      <t>インサツ</t>
    </rPh>
    <rPh sb="10" eb="12">
      <t>セイホン</t>
    </rPh>
    <phoneticPr fontId="2"/>
  </si>
  <si>
    <t>主任調査員</t>
    <rPh sb="0" eb="2">
      <t>シュニン</t>
    </rPh>
    <rPh sb="2" eb="4">
      <t>チョウサ</t>
    </rPh>
    <rPh sb="4" eb="5">
      <t>イン</t>
    </rPh>
    <phoneticPr fontId="2"/>
  </si>
  <si>
    <t>調査員</t>
    <rPh sb="0" eb="3">
      <t>チョウサイン</t>
    </rPh>
    <phoneticPr fontId="2"/>
  </si>
  <si>
    <t>主任調査員</t>
    <rPh sb="0" eb="5">
      <t>シュニンチョウサイン</t>
    </rPh>
    <phoneticPr fontId="2"/>
  </si>
  <si>
    <t>一般</t>
    <rPh sb="0" eb="2">
      <t>イッパン</t>
    </rPh>
    <phoneticPr fontId="2"/>
  </si>
  <si>
    <t>c.成果品関連</t>
    <rPh sb="2" eb="4">
      <t>セイカ</t>
    </rPh>
    <rPh sb="4" eb="5">
      <t>ヒン</t>
    </rPh>
    <rPh sb="5" eb="7">
      <t>カンレン</t>
    </rPh>
    <phoneticPr fontId="2"/>
  </si>
  <si>
    <t>計画書印刷</t>
    <rPh sb="0" eb="3">
      <t>ケイカクショ</t>
    </rPh>
    <rPh sb="3" eb="5">
      <t>インサツ</t>
    </rPh>
    <phoneticPr fontId="2"/>
  </si>
  <si>
    <t>A4版、約100頁、レザック</t>
    <rPh sb="2" eb="3">
      <t>バン</t>
    </rPh>
    <rPh sb="4" eb="5">
      <t>ヤク</t>
    </rPh>
    <rPh sb="8" eb="9">
      <t>ページ</t>
    </rPh>
    <phoneticPr fontId="2"/>
  </si>
  <si>
    <t>冊</t>
    <rPh sb="0" eb="1">
      <t>サツ</t>
    </rPh>
    <phoneticPr fontId="2"/>
  </si>
  <si>
    <t>概要版印刷</t>
    <rPh sb="0" eb="2">
      <t>ガイヨウ</t>
    </rPh>
    <rPh sb="2" eb="3">
      <t>バン</t>
    </rPh>
    <rPh sb="3" eb="5">
      <t>インサツ</t>
    </rPh>
    <phoneticPr fontId="2"/>
  </si>
  <si>
    <t>A4版、約12頁、上質紙</t>
    <rPh sb="2" eb="3">
      <t>バン</t>
    </rPh>
    <rPh sb="4" eb="5">
      <t>ヤク</t>
    </rPh>
    <rPh sb="7" eb="8">
      <t>ページ</t>
    </rPh>
    <rPh sb="9" eb="12">
      <t>ジョウシツシ</t>
    </rPh>
    <phoneticPr fontId="2"/>
  </si>
  <si>
    <t>部</t>
    <rPh sb="0" eb="1">
      <t>ブ</t>
    </rPh>
    <phoneticPr fontId="2"/>
  </si>
  <si>
    <t>電子データ</t>
    <rPh sb="0" eb="2">
      <t>デンシ</t>
    </rPh>
    <phoneticPr fontId="2"/>
  </si>
  <si>
    <t>CD-R</t>
    <phoneticPr fontId="2"/>
  </si>
  <si>
    <t>①アンケート調査</t>
    <rPh sb="6" eb="8">
      <t>チョウサ</t>
    </rPh>
    <phoneticPr fontId="2"/>
  </si>
  <si>
    <t>笛介第　　　号</t>
    <rPh sb="0" eb="1">
      <t>フエ</t>
    </rPh>
    <rPh sb="1" eb="2">
      <t>カイ</t>
    </rPh>
    <rPh sb="2" eb="3">
      <t>ダイ</t>
    </rPh>
    <rPh sb="6" eb="7">
      <t>ゴウ</t>
    </rPh>
    <phoneticPr fontId="2"/>
  </si>
  <si>
    <t>〈内訳〉</t>
    <rPh sb="1" eb="3">
      <t>ウチワケ</t>
    </rPh>
    <phoneticPr fontId="2"/>
  </si>
  <si>
    <t>笛吹市高齢者福祉計画及び第10期介護保険事業計画策定支援業務</t>
    <rPh sb="26" eb="28">
      <t>シエン</t>
    </rPh>
    <phoneticPr fontId="2"/>
  </si>
  <si>
    <t>①アンケート調査（令和7年度実施）　          円</t>
    <rPh sb="6" eb="8">
      <t>チョウサ</t>
    </rPh>
    <rPh sb="9" eb="11">
      <t>レイワ</t>
    </rPh>
    <rPh sb="12" eb="14">
      <t>ネンド</t>
    </rPh>
    <rPh sb="14" eb="16">
      <t>ジッシ</t>
    </rPh>
    <rPh sb="28" eb="29">
      <t>エン</t>
    </rPh>
    <phoneticPr fontId="2"/>
  </si>
  <si>
    <t>②計画の策定（令和8年度実施）　 　　         円</t>
    <rPh sb="1" eb="3">
      <t>ケイカク</t>
    </rPh>
    <rPh sb="4" eb="6">
      <t>サクテイ</t>
    </rPh>
    <rPh sb="7" eb="9">
      <t>レイワ</t>
    </rPh>
    <rPh sb="10" eb="12">
      <t>ネンド</t>
    </rPh>
    <rPh sb="12" eb="14">
      <t>ジッシ</t>
    </rPh>
    <rPh sb="28" eb="29">
      <t>エン</t>
    </rPh>
    <phoneticPr fontId="2"/>
  </si>
  <si>
    <t>②笛吹市高齢者福祉計画及び第10期介護保険事業計画策定業務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</si>
</sst>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#,##0.0_ "/>
    <numFmt numFmtId="178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Border="1">
      <alignment vertical="center"/>
    </xf>
    <xf numFmtId="177" fontId="3" fillId="0" borderId="0" xfId="0" applyNumberFormat="1" applyFont="1" applyBorder="1">
      <alignment vertical="center"/>
    </xf>
    <xf numFmtId="0" fontId="3" fillId="0" borderId="11" xfId="0" applyFont="1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177" fontId="3" fillId="0" borderId="11" xfId="0" applyNumberFormat="1" applyFont="1" applyBorder="1" applyAlignment="1">
      <alignment horizontal="center" vertical="center"/>
    </xf>
    <xf numFmtId="9" fontId="3" fillId="0" borderId="3" xfId="1" applyFont="1" applyBorder="1">
      <alignment vertical="center"/>
    </xf>
    <xf numFmtId="58" fontId="3" fillId="0" borderId="12" xfId="0" applyNumberFormat="1" applyFont="1" applyBorder="1" applyAlignment="1" applyProtection="1">
      <alignment horizontal="center" vertical="center"/>
      <protection locked="0"/>
    </xf>
    <xf numFmtId="58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30" xfId="0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176" fontId="3" fillId="0" borderId="30" xfId="0" applyNumberFormat="1" applyFont="1" applyBorder="1">
      <alignment vertical="center"/>
    </xf>
    <xf numFmtId="0" fontId="3" fillId="0" borderId="30" xfId="0" applyFont="1" applyBorder="1">
      <alignment vertical="center"/>
    </xf>
    <xf numFmtId="0" fontId="3" fillId="0" borderId="30" xfId="0" applyFont="1" applyBorder="1" applyAlignment="1">
      <alignment vertical="center" wrapText="1"/>
    </xf>
    <xf numFmtId="9" fontId="3" fillId="0" borderId="30" xfId="1" applyFont="1" applyBorder="1">
      <alignment vertical="center"/>
    </xf>
    <xf numFmtId="56" fontId="3" fillId="0" borderId="3" xfId="0" applyNumberFormat="1" applyFont="1" applyBorder="1" applyAlignment="1">
      <alignment horizontal="left" vertical="center"/>
    </xf>
    <xf numFmtId="9" fontId="3" fillId="0" borderId="3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5" fontId="3" fillId="0" borderId="15" xfId="0" applyNumberFormat="1" applyFont="1" applyBorder="1" applyAlignment="1">
      <alignment horizontal="right" vertical="center"/>
    </xf>
    <xf numFmtId="5" fontId="0" fillId="0" borderId="16" xfId="0" applyNumberFormat="1" applyBorder="1" applyAlignment="1">
      <alignment horizontal="right" vertical="center"/>
    </xf>
    <xf numFmtId="5" fontId="3" fillId="0" borderId="17" xfId="0" applyNumberFormat="1" applyFont="1" applyBorder="1" applyAlignment="1">
      <alignment horizontal="right" vertical="center"/>
    </xf>
    <xf numFmtId="5" fontId="0" fillId="0" borderId="18" xfId="0" applyNumberFormat="1" applyBorder="1" applyAlignment="1">
      <alignment horizontal="right" vertical="center"/>
    </xf>
    <xf numFmtId="0" fontId="3" fillId="0" borderId="15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3" fillId="0" borderId="19" xfId="0" applyFont="1" applyBorder="1" applyAlignment="1" applyProtection="1">
      <alignment horizontal="left" vertical="center" wrapText="1" indent="1"/>
      <protection locked="0"/>
    </xf>
    <xf numFmtId="0" fontId="0" fillId="0" borderId="20" xfId="0" applyBorder="1" applyAlignment="1" applyProtection="1">
      <alignment horizontal="left" vertical="center" indent="1"/>
      <protection locked="0"/>
    </xf>
    <xf numFmtId="0" fontId="0" fillId="0" borderId="21" xfId="0" applyBorder="1" applyAlignment="1" applyProtection="1">
      <alignment horizontal="left" vertical="center" indent="1"/>
      <protection locked="0"/>
    </xf>
    <xf numFmtId="0" fontId="3" fillId="0" borderId="19" xfId="0" applyFont="1" applyBorder="1" applyAlignment="1" applyProtection="1">
      <alignment horizontal="left" vertical="center" indent="1"/>
      <protection locked="0"/>
    </xf>
    <xf numFmtId="0" fontId="3" fillId="0" borderId="2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9" xfId="0" applyFont="1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2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3" fillId="0" borderId="19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horizontal="left" wrapText="1" indent="1"/>
      <protection locked="0"/>
    </xf>
    <xf numFmtId="0" fontId="5" fillId="0" borderId="28" xfId="0" applyFont="1" applyBorder="1" applyAlignment="1" applyProtection="1">
      <alignment horizontal="left" indent="1"/>
      <protection locked="0"/>
    </xf>
    <xf numFmtId="0" fontId="5" fillId="0" borderId="29" xfId="0" applyFont="1" applyBorder="1" applyAlignment="1" applyProtection="1">
      <alignment horizontal="left" indent="1"/>
      <protection locked="0"/>
    </xf>
    <xf numFmtId="0" fontId="4" fillId="0" borderId="24" xfId="0" applyFont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 applyProtection="1">
      <alignment horizontal="left" vertical="center" indent="1"/>
      <protection locked="0"/>
    </xf>
    <xf numFmtId="0" fontId="4" fillId="0" borderId="17" xfId="0" applyFont="1" applyBorder="1" applyAlignment="1" applyProtection="1">
      <alignment horizontal="left" vertical="center" indent="1"/>
      <protection locked="0"/>
    </xf>
    <xf numFmtId="0" fontId="5" fillId="0" borderId="18" xfId="0" applyFont="1" applyBorder="1" applyAlignment="1" applyProtection="1">
      <alignment horizontal="left" vertical="center" indent="1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horizontal="left" vertical="center" indent="1"/>
      <protection locked="0"/>
    </xf>
    <xf numFmtId="0" fontId="5" fillId="0" borderId="16" xfId="0" applyFont="1" applyBorder="1" applyAlignment="1" applyProtection="1">
      <alignment horizontal="left" vertical="center" indent="1"/>
      <protection locked="0"/>
    </xf>
    <xf numFmtId="0" fontId="5" fillId="0" borderId="6" xfId="0" applyFont="1" applyBorder="1" applyAlignment="1" applyProtection="1">
      <alignment horizontal="left" vertical="center" indent="1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3" fillId="0" borderId="20" xfId="0" applyFont="1" applyBorder="1" applyAlignment="1">
      <alignment horizontal="distributed" vertical="center" indent="1"/>
    </xf>
    <xf numFmtId="0" fontId="3" fillId="0" borderId="21" xfId="0" applyFont="1" applyBorder="1" applyAlignment="1">
      <alignment horizontal="distributed" vertical="center" indent="1"/>
    </xf>
    <xf numFmtId="0" fontId="3" fillId="0" borderId="24" xfId="0" applyFont="1" applyBorder="1" applyAlignment="1" applyProtection="1">
      <alignment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009480/&#12487;&#12473;&#12463;&#12488;&#12483;&#12503;/04_&#12304;&#27096;&#24335;&#12305;(&#35373;&#35336;&#26360;)&#22996;&#35351;&#26989;&#21209;&#65288;&#31574;&#2345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総括"/>
      <sheetName val="a"/>
      <sheetName val="a1"/>
      <sheetName val="a2"/>
      <sheetName val="a3"/>
      <sheetName val="a4"/>
      <sheetName val="a5"/>
      <sheetName val="a6"/>
      <sheetName val="a7"/>
      <sheetName val="a8"/>
      <sheetName val="A9"/>
      <sheetName val="A9_1"/>
      <sheetName val="A9_2"/>
      <sheetName val="A9_3"/>
      <sheetName val="A10"/>
      <sheetName val="A10_1"/>
      <sheetName val="A10_2"/>
      <sheetName val="A10_3"/>
      <sheetName val="A11"/>
      <sheetName val="A11_1"/>
      <sheetName val="A11_2"/>
      <sheetName val="A11_3"/>
      <sheetName val="A12"/>
      <sheetName val="A12_1"/>
      <sheetName val="A12_2"/>
      <sheetName val="A12_3"/>
      <sheetName val="A13"/>
      <sheetName val="A13_1"/>
      <sheetName val="A13_2"/>
      <sheetName val="A13_3"/>
      <sheetName val="A14"/>
      <sheetName val="A14_1"/>
      <sheetName val="A14_2"/>
      <sheetName val="A14_3"/>
      <sheetName val="A15"/>
      <sheetName val="A15_1"/>
      <sheetName val="A15_2"/>
      <sheetName val="A15_3"/>
      <sheetName val="D"/>
      <sheetName val="D1_1"/>
      <sheetName val="D1_2"/>
      <sheetName val="c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G18">
            <v>0</v>
          </cell>
        </row>
      </sheetData>
      <sheetData sheetId="12" refreshError="1"/>
      <sheetData sheetId="13" refreshError="1"/>
      <sheetData sheetId="14" refreshError="1"/>
      <sheetData sheetId="15">
        <row r="18">
          <cell r="G18">
            <v>0</v>
          </cell>
        </row>
      </sheetData>
      <sheetData sheetId="16" refreshError="1"/>
      <sheetData sheetId="17" refreshError="1"/>
      <sheetData sheetId="18" refreshError="1"/>
      <sheetData sheetId="19">
        <row r="18">
          <cell r="G18">
            <v>0</v>
          </cell>
        </row>
      </sheetData>
      <sheetData sheetId="20" refreshError="1"/>
      <sheetData sheetId="21" refreshError="1"/>
      <sheetData sheetId="22" refreshError="1"/>
      <sheetData sheetId="23">
        <row r="18">
          <cell r="G18">
            <v>0</v>
          </cell>
        </row>
      </sheetData>
      <sheetData sheetId="24" refreshError="1"/>
      <sheetData sheetId="25" refreshError="1"/>
      <sheetData sheetId="26" refreshError="1"/>
      <sheetData sheetId="27">
        <row r="18">
          <cell r="G18" t="e">
            <v>#REF!</v>
          </cell>
        </row>
      </sheetData>
      <sheetData sheetId="28" refreshError="1"/>
      <sheetData sheetId="29" refreshError="1"/>
      <sheetData sheetId="30" refreshError="1"/>
      <sheetData sheetId="31">
        <row r="18">
          <cell r="G18">
            <v>0</v>
          </cell>
        </row>
      </sheetData>
      <sheetData sheetId="32" refreshError="1"/>
      <sheetData sheetId="33" refreshError="1"/>
      <sheetData sheetId="34" refreshError="1"/>
      <sheetData sheetId="35">
        <row r="18">
          <cell r="G18">
            <v>0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view="pageBreakPreview" zoomScaleNormal="100" zoomScaleSheetLayoutView="100" workbookViewId="0">
      <selection activeCell="A17" sqref="A17:D17"/>
    </sheetView>
  </sheetViews>
  <sheetFormatPr defaultColWidth="21.75" defaultRowHeight="28.5" customHeight="1" x14ac:dyDescent="0.15"/>
  <cols>
    <col min="1" max="1" width="23.5" style="28" customWidth="1"/>
    <col min="2" max="2" width="22" style="29" bestFit="1" customWidth="1"/>
    <col min="3" max="3" width="3.5" style="8" bestFit="1" customWidth="1"/>
    <col min="4" max="4" width="18.625" style="7" customWidth="1"/>
    <col min="5" max="5" width="7.625" style="1" customWidth="1"/>
    <col min="6" max="12" width="8.25" style="1" customWidth="1"/>
    <col min="13" max="16384" width="21.75" style="1"/>
  </cols>
  <sheetData>
    <row r="1" spans="1:12" ht="14.25" x14ac:dyDescent="0.15">
      <c r="E1" s="36"/>
      <c r="F1" s="35"/>
      <c r="G1" s="35" t="s">
        <v>36</v>
      </c>
      <c r="H1" s="35" t="s">
        <v>34</v>
      </c>
      <c r="I1" s="35" t="s">
        <v>48</v>
      </c>
      <c r="J1" s="35" t="s">
        <v>35</v>
      </c>
      <c r="K1" s="35" t="s">
        <v>35</v>
      </c>
      <c r="L1" s="35" t="s">
        <v>35</v>
      </c>
    </row>
    <row r="2" spans="1:12" ht="42.75" customHeight="1" x14ac:dyDescent="0.15">
      <c r="E2" s="34"/>
      <c r="F2" s="3"/>
      <c r="G2" s="3"/>
      <c r="H2" s="3"/>
      <c r="I2" s="3"/>
      <c r="J2" s="3"/>
      <c r="K2" s="3"/>
      <c r="L2" s="3"/>
    </row>
    <row r="3" spans="1:12" ht="28.5" customHeight="1" x14ac:dyDescent="0.15">
      <c r="A3" s="30" t="s">
        <v>14</v>
      </c>
      <c r="B3" s="75" t="s">
        <v>95</v>
      </c>
      <c r="C3" s="76"/>
      <c r="D3" s="76"/>
      <c r="E3" s="76"/>
      <c r="F3" s="76"/>
      <c r="G3" s="76"/>
      <c r="H3" s="76"/>
      <c r="I3" s="76"/>
      <c r="J3" s="76"/>
      <c r="K3" s="76"/>
      <c r="L3" s="77"/>
    </row>
    <row r="4" spans="1:12" ht="28.5" customHeight="1" x14ac:dyDescent="0.15">
      <c r="A4" s="27" t="s">
        <v>15</v>
      </c>
      <c r="B4" s="78" t="s">
        <v>49</v>
      </c>
      <c r="C4" s="76"/>
      <c r="D4" s="76"/>
      <c r="E4" s="76"/>
      <c r="F4" s="76"/>
      <c r="G4" s="76"/>
      <c r="H4" s="76"/>
      <c r="I4" s="76"/>
      <c r="J4" s="76"/>
      <c r="K4" s="76"/>
      <c r="L4" s="77"/>
    </row>
    <row r="5" spans="1:12" ht="28.5" customHeight="1" x14ac:dyDescent="0.15">
      <c r="A5" s="30" t="s">
        <v>18</v>
      </c>
      <c r="B5" s="75" t="s">
        <v>97</v>
      </c>
      <c r="C5" s="76"/>
      <c r="D5" s="76"/>
      <c r="E5" s="76"/>
      <c r="F5" s="76"/>
      <c r="G5" s="76"/>
      <c r="H5" s="76"/>
      <c r="I5" s="76"/>
      <c r="J5" s="76"/>
      <c r="K5" s="76"/>
      <c r="L5" s="77"/>
    </row>
    <row r="6" spans="1:12" ht="28.5" customHeight="1" x14ac:dyDescent="0.15">
      <c r="A6" s="27" t="s">
        <v>17</v>
      </c>
      <c r="B6" s="78" t="s">
        <v>32</v>
      </c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ht="28.5" customHeight="1" x14ac:dyDescent="0.15">
      <c r="A7" s="27" t="s">
        <v>19</v>
      </c>
      <c r="B7" s="51" t="s">
        <v>33</v>
      </c>
      <c r="C7" s="33" t="s">
        <v>42</v>
      </c>
      <c r="D7" s="52">
        <v>46477</v>
      </c>
      <c r="E7" s="79"/>
      <c r="F7" s="79"/>
      <c r="G7" s="79"/>
      <c r="H7" s="79"/>
      <c r="I7" s="79"/>
      <c r="J7" s="79"/>
      <c r="K7" s="80"/>
      <c r="L7" s="81"/>
    </row>
    <row r="8" spans="1:12" ht="14.25" x14ac:dyDescent="0.15">
      <c r="A8" s="65" t="s">
        <v>20</v>
      </c>
      <c r="B8" s="67">
        <f>総括!G19</f>
        <v>0</v>
      </c>
      <c r="C8" s="68"/>
      <c r="D8" s="31" t="s">
        <v>22</v>
      </c>
      <c r="E8" s="86" t="s">
        <v>26</v>
      </c>
      <c r="F8" s="87"/>
      <c r="G8" s="88"/>
      <c r="H8" s="90"/>
      <c r="I8" s="82"/>
      <c r="J8" s="82"/>
      <c r="K8" s="82" t="s">
        <v>27</v>
      </c>
      <c r="L8" s="83"/>
    </row>
    <row r="9" spans="1:12" ht="14.25" x14ac:dyDescent="0.15">
      <c r="A9" s="66"/>
      <c r="B9" s="69">
        <f>総括!G17</f>
        <v>0</v>
      </c>
      <c r="C9" s="70"/>
      <c r="D9" s="32" t="s">
        <v>23</v>
      </c>
      <c r="E9" s="89"/>
      <c r="F9" s="87"/>
      <c r="G9" s="88"/>
      <c r="H9" s="91"/>
      <c r="I9" s="84"/>
      <c r="J9" s="84"/>
      <c r="K9" s="84" t="s">
        <v>28</v>
      </c>
      <c r="L9" s="85"/>
    </row>
    <row r="10" spans="1:12" ht="14.25" x14ac:dyDescent="0.15">
      <c r="A10" s="65" t="s">
        <v>21</v>
      </c>
      <c r="B10" s="71"/>
      <c r="C10" s="72"/>
      <c r="D10" s="31" t="s">
        <v>22</v>
      </c>
      <c r="E10" s="86" t="s">
        <v>26</v>
      </c>
      <c r="F10" s="87"/>
      <c r="G10" s="88"/>
      <c r="H10" s="90"/>
      <c r="I10" s="82"/>
      <c r="J10" s="82"/>
      <c r="K10" s="82" t="s">
        <v>27</v>
      </c>
      <c r="L10" s="83"/>
    </row>
    <row r="11" spans="1:12" ht="14.25" x14ac:dyDescent="0.15">
      <c r="A11" s="66"/>
      <c r="B11" s="73"/>
      <c r="C11" s="74"/>
      <c r="D11" s="32" t="s">
        <v>23</v>
      </c>
      <c r="E11" s="89"/>
      <c r="F11" s="87"/>
      <c r="G11" s="88"/>
      <c r="H11" s="91"/>
      <c r="I11" s="84"/>
      <c r="J11" s="84"/>
      <c r="K11" s="84" t="s">
        <v>28</v>
      </c>
      <c r="L11" s="85"/>
    </row>
    <row r="12" spans="1:12" ht="14.25" x14ac:dyDescent="0.15">
      <c r="A12" s="65" t="s">
        <v>25</v>
      </c>
      <c r="B12" s="67"/>
      <c r="C12" s="68"/>
      <c r="D12" s="31" t="s">
        <v>22</v>
      </c>
      <c r="E12" s="86" t="s">
        <v>26</v>
      </c>
      <c r="F12" s="87"/>
      <c r="G12" s="88"/>
      <c r="H12" s="90"/>
      <c r="I12" s="82"/>
      <c r="J12" s="82"/>
      <c r="K12" s="82" t="s">
        <v>27</v>
      </c>
      <c r="L12" s="83"/>
    </row>
    <row r="13" spans="1:12" ht="14.25" x14ac:dyDescent="0.15">
      <c r="A13" s="66"/>
      <c r="B13" s="69"/>
      <c r="C13" s="70"/>
      <c r="D13" s="32" t="s">
        <v>23</v>
      </c>
      <c r="E13" s="89"/>
      <c r="F13" s="87"/>
      <c r="G13" s="88"/>
      <c r="H13" s="91"/>
      <c r="I13" s="84"/>
      <c r="J13" s="84"/>
      <c r="K13" s="84" t="s">
        <v>28</v>
      </c>
      <c r="L13" s="85"/>
    </row>
    <row r="14" spans="1:12" ht="28.5" customHeight="1" x14ac:dyDescent="0.15">
      <c r="A14" s="27" t="s">
        <v>24</v>
      </c>
      <c r="B14" s="112"/>
      <c r="C14" s="113"/>
      <c r="D14" s="114"/>
      <c r="E14" s="86" t="s">
        <v>29</v>
      </c>
      <c r="F14" s="118"/>
      <c r="G14" s="119"/>
      <c r="H14" s="98"/>
      <c r="I14" s="99"/>
      <c r="J14" s="99"/>
      <c r="K14" s="99"/>
      <c r="L14" s="100"/>
    </row>
    <row r="15" spans="1:12" ht="28.5" customHeight="1" x14ac:dyDescent="0.15">
      <c r="A15" s="101" t="s">
        <v>96</v>
      </c>
      <c r="B15" s="102"/>
      <c r="C15" s="102"/>
      <c r="D15" s="103"/>
      <c r="E15" s="108"/>
      <c r="F15" s="109"/>
      <c r="G15" s="109"/>
      <c r="H15" s="110"/>
      <c r="I15" s="110"/>
      <c r="J15" s="110"/>
      <c r="K15" s="110"/>
      <c r="L15" s="111"/>
    </row>
    <row r="16" spans="1:12" ht="28.5" customHeight="1" x14ac:dyDescent="0.15">
      <c r="A16" s="104" t="s">
        <v>98</v>
      </c>
      <c r="B16" s="105"/>
      <c r="C16" s="105"/>
      <c r="D16" s="105"/>
      <c r="E16" s="120"/>
      <c r="F16" s="110"/>
      <c r="G16" s="110"/>
      <c r="H16" s="110"/>
      <c r="I16" s="110"/>
      <c r="J16" s="110"/>
      <c r="K16" s="110"/>
      <c r="L16" s="111"/>
    </row>
    <row r="17" spans="1:12" ht="28.5" customHeight="1" x14ac:dyDescent="0.15">
      <c r="A17" s="104" t="s">
        <v>99</v>
      </c>
      <c r="B17" s="105"/>
      <c r="C17" s="105"/>
      <c r="D17" s="105"/>
      <c r="E17" s="120"/>
      <c r="F17" s="110"/>
      <c r="G17" s="110"/>
      <c r="H17" s="110"/>
      <c r="I17" s="110"/>
      <c r="J17" s="110"/>
      <c r="K17" s="110"/>
      <c r="L17" s="111"/>
    </row>
    <row r="18" spans="1:12" ht="28.5" customHeight="1" x14ac:dyDescent="0.15">
      <c r="A18" s="104"/>
      <c r="B18" s="105"/>
      <c r="C18" s="105"/>
      <c r="D18" s="105"/>
      <c r="E18" s="120"/>
      <c r="F18" s="110"/>
      <c r="G18" s="110"/>
      <c r="H18" s="110"/>
      <c r="I18" s="110"/>
      <c r="J18" s="110"/>
      <c r="K18" s="110"/>
      <c r="L18" s="111"/>
    </row>
    <row r="19" spans="1:12" ht="28.5" customHeight="1" x14ac:dyDescent="0.15">
      <c r="A19" s="106" t="str">
        <f>MID(A21,130,28)</f>
        <v/>
      </c>
      <c r="B19" s="107"/>
      <c r="C19" s="107"/>
      <c r="D19" s="107"/>
      <c r="E19" s="115"/>
      <c r="F19" s="116"/>
      <c r="G19" s="116"/>
      <c r="H19" s="116"/>
      <c r="I19" s="116"/>
      <c r="J19" s="116"/>
      <c r="K19" s="116"/>
      <c r="L19" s="117"/>
    </row>
    <row r="20" spans="1:12" ht="28.5" customHeight="1" x14ac:dyDescent="0.15">
      <c r="A20" s="27" t="s">
        <v>16</v>
      </c>
      <c r="B20" s="96"/>
      <c r="C20" s="97"/>
      <c r="D20" s="97"/>
      <c r="E20" s="53"/>
      <c r="F20" s="53"/>
      <c r="G20" s="53"/>
      <c r="H20" s="53"/>
      <c r="I20" s="53"/>
      <c r="J20" s="53"/>
      <c r="K20" s="53"/>
      <c r="L20" s="54"/>
    </row>
    <row r="21" spans="1:12" ht="28.5" customHeight="1" x14ac:dyDescent="0.15">
      <c r="A21" s="92"/>
      <c r="B21" s="93"/>
      <c r="C21" s="93"/>
      <c r="D21" s="93"/>
    </row>
    <row r="22" spans="1:12" ht="28.5" customHeight="1" x14ac:dyDescent="0.15">
      <c r="A22" s="94"/>
      <c r="B22" s="94"/>
      <c r="C22" s="94"/>
      <c r="D22" s="94"/>
    </row>
    <row r="23" spans="1:12" ht="28.5" customHeight="1" x14ac:dyDescent="0.15">
      <c r="A23" s="95"/>
      <c r="B23" s="95"/>
      <c r="C23" s="95"/>
      <c r="D23" s="95"/>
    </row>
  </sheetData>
  <mergeCells count="44">
    <mergeCell ref="A21:D23"/>
    <mergeCell ref="B20:D20"/>
    <mergeCell ref="H14:L14"/>
    <mergeCell ref="A15:D15"/>
    <mergeCell ref="A16:D16"/>
    <mergeCell ref="A17:D17"/>
    <mergeCell ref="A18:D18"/>
    <mergeCell ref="A19:D19"/>
    <mergeCell ref="E15:L15"/>
    <mergeCell ref="B14:D14"/>
    <mergeCell ref="E19:L19"/>
    <mergeCell ref="E14:G14"/>
    <mergeCell ref="E17:L17"/>
    <mergeCell ref="E18:L18"/>
    <mergeCell ref="E16:L16"/>
    <mergeCell ref="K13:L13"/>
    <mergeCell ref="K11:L11"/>
    <mergeCell ref="H11:J11"/>
    <mergeCell ref="E10:G11"/>
    <mergeCell ref="H12:J12"/>
    <mergeCell ref="H13:J13"/>
    <mergeCell ref="E12:G13"/>
    <mergeCell ref="K12:L12"/>
    <mergeCell ref="K10:L10"/>
    <mergeCell ref="H10:J10"/>
    <mergeCell ref="K8:L8"/>
    <mergeCell ref="K9:L9"/>
    <mergeCell ref="E8:G9"/>
    <mergeCell ref="H8:J8"/>
    <mergeCell ref="H9:J9"/>
    <mergeCell ref="B3:L3"/>
    <mergeCell ref="B4:L4"/>
    <mergeCell ref="B5:L5"/>
    <mergeCell ref="B6:L6"/>
    <mergeCell ref="E7:L7"/>
    <mergeCell ref="A12:A13"/>
    <mergeCell ref="A10:A11"/>
    <mergeCell ref="A8:A9"/>
    <mergeCell ref="B12:C12"/>
    <mergeCell ref="B8:C8"/>
    <mergeCell ref="B9:C9"/>
    <mergeCell ref="B10:C10"/>
    <mergeCell ref="B11:C11"/>
    <mergeCell ref="B13:C13"/>
  </mergeCells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9"/>
  <sheetViews>
    <sheetView view="pageBreakPreview" zoomScale="85" zoomScaleNormal="100" zoomScaleSheetLayoutView="85" workbookViewId="0">
      <selection activeCell="F3" sqref="F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CONCATENATE(総括!A3,"-",A!A11,"-",'A9'!A4,"．",'A9'!B4)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9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4"/>
      <c r="D4" s="38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"/>
  <sheetViews>
    <sheetView view="pageBreakPreview" zoomScale="85" zoomScaleNormal="100" zoomScaleSheetLayoutView="85" workbookViewId="0">
      <selection activeCell="A3" sqref="A3:F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CONCATENATE(総括!A3,"-",A!A11,"-",'A9'!A5,"．",'A9'!B5)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39"/>
      <c r="C4" s="19"/>
      <c r="D4" s="38"/>
      <c r="E4" s="13"/>
      <c r="F4" s="16"/>
      <c r="G4" s="16">
        <f>F4*D4</f>
        <v>0</v>
      </c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H18"/>
  <sheetViews>
    <sheetView view="pageBreakPreview" zoomScale="85" zoomScaleNormal="100" zoomScaleSheetLayoutView="85" workbookViewId="0">
      <selection activeCell="D3" sqref="D3:E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CONCATENATE(総括!A3,"-",A!A12,"．",A!B12)</f>
        <v>A-．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15"/>
      <c r="E3" s="13"/>
      <c r="F3" s="16"/>
      <c r="G3" s="16">
        <f>A10_1!G18</f>
        <v>0</v>
      </c>
      <c r="H3" s="17"/>
    </row>
    <row r="4" spans="1:8" ht="28.5" customHeight="1" x14ac:dyDescent="0.15">
      <c r="A4" s="13"/>
      <c r="B4" s="18"/>
      <c r="C4" s="19"/>
      <c r="D4" s="15"/>
      <c r="E4" s="13"/>
      <c r="F4" s="16"/>
      <c r="G4" s="16">
        <f>A10_2!G18</f>
        <v>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>
        <f>A10_3!G18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9"/>
  <sheetViews>
    <sheetView view="pageBreakPreview" zoomScale="85" zoomScaleNormal="100" zoomScaleSheetLayoutView="85" workbookViewId="0">
      <selection activeCell="H3" sqref="H3:H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CONCATENATE(総括!A3,"-",A!A12,"-",'A10'!A3,"．",'A10'!B3)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9"/>
      <c r="D4" s="38"/>
      <c r="E4" s="13"/>
      <c r="F4" s="16"/>
      <c r="G4" s="16">
        <f>F4*D4</f>
        <v>0</v>
      </c>
      <c r="H4" s="17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9"/>
  <sheetViews>
    <sheetView view="pageBreakPreview" zoomScale="85" zoomScaleNormal="100" zoomScaleSheetLayoutView="85" workbookViewId="0">
      <selection activeCell="D3" sqref="D3:F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CONCATENATE(総括!A3,"-",A!A12,"-",'A10'!A4,"．",'A10'!B4)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9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4"/>
      <c r="D4" s="38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9"/>
  <sheetViews>
    <sheetView view="pageBreakPreview" zoomScale="85" zoomScaleNormal="100" zoomScaleSheetLayoutView="85" workbookViewId="0">
      <selection activeCell="E7" sqref="E7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CONCATENATE(総括!A3,"-",A!A12,"-",'A10'!A5,"．",'A10'!B5)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39"/>
      <c r="C4" s="19"/>
      <c r="D4" s="38"/>
      <c r="E4" s="13"/>
      <c r="F4" s="16"/>
      <c r="G4" s="16">
        <f>F4*D4</f>
        <v>0</v>
      </c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H18"/>
  <sheetViews>
    <sheetView view="pageBreakPreview" zoomScale="85" zoomScaleNormal="100" zoomScaleSheetLayoutView="85" workbookViewId="0">
      <selection activeCell="G3" sqref="G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CONCATENATE(総括!A3,"-",A!A13,"．",A!B13)</f>
        <v>A-．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15"/>
      <c r="E3" s="13"/>
      <c r="F3" s="16"/>
      <c r="G3" s="16">
        <f>A11_1!G18</f>
        <v>0</v>
      </c>
      <c r="H3" s="17"/>
    </row>
    <row r="4" spans="1:8" ht="28.5" customHeight="1" x14ac:dyDescent="0.15">
      <c r="A4" s="13"/>
      <c r="B4" s="18"/>
      <c r="C4" s="19"/>
      <c r="D4" s="15"/>
      <c r="E4" s="13"/>
      <c r="F4" s="16"/>
      <c r="G4" s="16">
        <f>A11_2!G18</f>
        <v>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>
        <f>A11_3!G18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9"/>
  <sheetViews>
    <sheetView view="pageBreakPreview" zoomScale="85" zoomScaleNormal="100" zoomScaleSheetLayoutView="85" workbookViewId="0">
      <selection activeCell="H3" sqref="H3:H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CONCATENATE(総括!A3,"-",A!A13,"-",'A11'!A3,"．",'A11'!B3)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9"/>
      <c r="D4" s="38"/>
      <c r="E4" s="13"/>
      <c r="F4" s="16"/>
      <c r="G4" s="16">
        <f>F4*D4</f>
        <v>0</v>
      </c>
      <c r="H4" s="17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19"/>
  <sheetViews>
    <sheetView view="pageBreakPreview" zoomScale="85" zoomScaleNormal="100" zoomScaleSheetLayoutView="85" workbookViewId="0">
      <selection activeCell="A3" sqref="A3:F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CONCATENATE(総括!A3,"-",A!A13,"-",'A11'!A4,"．",'A11'!B4)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9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4"/>
      <c r="D4" s="38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9"/>
  <sheetViews>
    <sheetView view="pageBreakPreview" zoomScale="85" zoomScaleNormal="100" zoomScaleSheetLayoutView="85" workbookViewId="0">
      <selection activeCell="A3" sqref="A3:F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CONCATENATE(総括!A3,"-",A!A13,"-",'A11'!A5,"．",'A11'!B5)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39"/>
      <c r="C4" s="19"/>
      <c r="D4" s="38"/>
      <c r="E4" s="13"/>
      <c r="F4" s="16"/>
      <c r="G4" s="16">
        <f>F4*D4</f>
        <v>0</v>
      </c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view="pageBreakPreview" zoomScale="85" zoomScaleNormal="100" zoomScaleSheetLayoutView="85" workbookViewId="0">
      <selection activeCell="A8" sqref="A8"/>
    </sheetView>
  </sheetViews>
  <sheetFormatPr defaultColWidth="21.75" defaultRowHeight="28.5" customHeight="1" x14ac:dyDescent="0.15"/>
  <cols>
    <col min="1" max="1" width="3.5" style="7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9" width="5.25" style="1" customWidth="1"/>
    <col min="10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">
        <v>94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 t="s">
        <v>43</v>
      </c>
      <c r="B3" s="14" t="s">
        <v>30</v>
      </c>
      <c r="C3" s="14"/>
      <c r="D3" s="15">
        <v>1</v>
      </c>
      <c r="E3" s="13" t="s">
        <v>12</v>
      </c>
      <c r="F3" s="16"/>
      <c r="G3" s="16">
        <f>A!G18</f>
        <v>0</v>
      </c>
      <c r="H3" s="17"/>
    </row>
    <row r="4" spans="1:8" ht="28.5" customHeight="1" x14ac:dyDescent="0.15">
      <c r="A4" s="13" t="s">
        <v>45</v>
      </c>
      <c r="B4" s="17" t="s">
        <v>39</v>
      </c>
      <c r="C4" s="19"/>
      <c r="D4" s="15">
        <v>1</v>
      </c>
      <c r="E4" s="13" t="s">
        <v>12</v>
      </c>
      <c r="F4" s="16"/>
      <c r="G4" s="16">
        <f>B!G18</f>
        <v>0</v>
      </c>
      <c r="H4" s="14"/>
    </row>
    <row r="5" spans="1:8" ht="28.5" customHeight="1" x14ac:dyDescent="0.15">
      <c r="A5" s="13" t="s">
        <v>46</v>
      </c>
      <c r="B5" s="17" t="s">
        <v>44</v>
      </c>
      <c r="C5" s="14"/>
      <c r="D5" s="15">
        <v>1</v>
      </c>
      <c r="E5" s="13" t="s">
        <v>12</v>
      </c>
      <c r="F5" s="16"/>
      <c r="G5" s="16">
        <f>ROUNDDOWN((G3+G4)*H5,0)</f>
        <v>0</v>
      </c>
      <c r="H5" s="50"/>
    </row>
    <row r="6" spans="1:8" ht="28.5" customHeight="1" x14ac:dyDescent="0.15">
      <c r="A6" s="57"/>
      <c r="B6" s="59"/>
      <c r="C6" s="60"/>
      <c r="D6" s="56"/>
      <c r="E6" s="57"/>
      <c r="F6" s="58"/>
      <c r="G6" s="58"/>
      <c r="H6" s="61"/>
    </row>
    <row r="7" spans="1:8" s="7" customFormat="1" ht="28.5" customHeight="1" x14ac:dyDescent="0.15">
      <c r="A7" s="55" t="s">
        <v>100</v>
      </c>
      <c r="B7" s="55"/>
      <c r="C7" s="55"/>
      <c r="D7" s="56"/>
      <c r="E7" s="57"/>
      <c r="F7" s="58"/>
      <c r="G7" s="58"/>
      <c r="H7" s="57"/>
    </row>
    <row r="8" spans="1:8" ht="28.5" customHeight="1" x14ac:dyDescent="0.15">
      <c r="A8" s="13" t="s">
        <v>69</v>
      </c>
      <c r="B8" s="14" t="s">
        <v>30</v>
      </c>
      <c r="C8" s="14"/>
      <c r="D8" s="15">
        <v>1</v>
      </c>
      <c r="E8" s="13" t="s">
        <v>12</v>
      </c>
      <c r="F8" s="16"/>
      <c r="G8" s="16">
        <f>'ａ　'!G18</f>
        <v>0</v>
      </c>
      <c r="H8" s="17"/>
    </row>
    <row r="9" spans="1:8" ht="28.5" customHeight="1" x14ac:dyDescent="0.15">
      <c r="A9" s="13" t="s">
        <v>70</v>
      </c>
      <c r="B9" s="17" t="s">
        <v>39</v>
      </c>
      <c r="C9" s="19"/>
      <c r="D9" s="15">
        <v>1</v>
      </c>
      <c r="E9" s="13" t="s">
        <v>12</v>
      </c>
      <c r="F9" s="16"/>
      <c r="G9" s="16">
        <v>0</v>
      </c>
      <c r="H9" s="14"/>
    </row>
    <row r="10" spans="1:8" ht="28.5" customHeight="1" x14ac:dyDescent="0.15">
      <c r="A10" s="13" t="s">
        <v>71</v>
      </c>
      <c r="B10" s="17" t="s">
        <v>68</v>
      </c>
      <c r="C10" s="14"/>
      <c r="D10" s="15">
        <v>1</v>
      </c>
      <c r="E10" s="13" t="s">
        <v>12</v>
      </c>
      <c r="F10" s="16"/>
      <c r="G10" s="16">
        <f>'c'!G18</f>
        <v>0</v>
      </c>
      <c r="H10" s="50"/>
    </row>
    <row r="11" spans="1:8" ht="28.5" customHeight="1" x14ac:dyDescent="0.15">
      <c r="A11" s="13" t="s">
        <v>72</v>
      </c>
      <c r="B11" s="17" t="s">
        <v>44</v>
      </c>
      <c r="C11" s="17"/>
      <c r="D11" s="15">
        <v>1</v>
      </c>
      <c r="E11" s="13" t="s">
        <v>12</v>
      </c>
      <c r="F11" s="16"/>
      <c r="G11" s="16">
        <f>+(G8+G9+G10)*H11</f>
        <v>0</v>
      </c>
      <c r="H11" s="63"/>
    </row>
    <row r="12" spans="1:8" ht="28.5" customHeight="1" x14ac:dyDescent="0.15">
      <c r="A12" s="13"/>
      <c r="B12" s="17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7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7" t="str">
        <f>MID(A22,1,16)</f>
        <v/>
      </c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15"/>
      <c r="E15" s="13"/>
      <c r="F15" s="16"/>
      <c r="G15" s="16"/>
      <c r="H15" s="37"/>
    </row>
    <row r="16" spans="1:8" ht="28.5" customHeight="1" x14ac:dyDescent="0.15">
      <c r="A16" s="13"/>
      <c r="B16" s="17"/>
      <c r="C16" s="17"/>
      <c r="D16" s="15"/>
      <c r="E16" s="13"/>
      <c r="F16" s="16"/>
      <c r="G16" s="64"/>
      <c r="H16" s="37"/>
    </row>
    <row r="17" spans="1:8" ht="28.5" customHeight="1" x14ac:dyDescent="0.15">
      <c r="A17" s="13"/>
      <c r="B17" s="17" t="s">
        <v>2</v>
      </c>
      <c r="C17" s="17"/>
      <c r="D17" s="15"/>
      <c r="E17" s="13"/>
      <c r="F17" s="16"/>
      <c r="G17" s="16">
        <f>ROUNDDOWN(SUM(G3:G16),0)</f>
        <v>0</v>
      </c>
      <c r="H17" s="37"/>
    </row>
    <row r="18" spans="1:8" ht="28.5" customHeight="1" x14ac:dyDescent="0.15">
      <c r="A18" s="13"/>
      <c r="B18" s="17" t="s">
        <v>1</v>
      </c>
      <c r="C18" s="17"/>
      <c r="D18" s="15"/>
      <c r="E18" s="13"/>
      <c r="F18" s="16"/>
      <c r="G18" s="16">
        <v>0</v>
      </c>
      <c r="H18" s="17"/>
    </row>
    <row r="19" spans="1:8" ht="28.5" customHeight="1" x14ac:dyDescent="0.15">
      <c r="A19" s="5"/>
      <c r="B19" s="5" t="s">
        <v>0</v>
      </c>
      <c r="C19" s="3"/>
      <c r="D19" s="6"/>
      <c r="E19" s="5"/>
      <c r="F19" s="4"/>
      <c r="G19" s="4">
        <f>G17+G18</f>
        <v>0</v>
      </c>
      <c r="H19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89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H18"/>
  <sheetViews>
    <sheetView view="pageBreakPreview" zoomScale="85" zoomScaleNormal="100" zoomScaleSheetLayoutView="85" workbookViewId="0">
      <selection activeCell="A3" sqref="A3:F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CONCATENATE(総括!A3,"-",A!A14,"．",A!B14)</f>
        <v>A-．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15"/>
      <c r="E3" s="13"/>
      <c r="F3" s="16"/>
      <c r="G3" s="16">
        <f>A12_1!G18</f>
        <v>0</v>
      </c>
      <c r="H3" s="17"/>
    </row>
    <row r="4" spans="1:8" ht="28.5" customHeight="1" x14ac:dyDescent="0.15">
      <c r="A4" s="13"/>
      <c r="B4" s="18"/>
      <c r="C4" s="19"/>
      <c r="D4" s="15"/>
      <c r="E4" s="13"/>
      <c r="F4" s="16"/>
      <c r="G4" s="16">
        <f>A12_2!G18</f>
        <v>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>
        <f>A12_3!G18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9"/>
  <sheetViews>
    <sheetView view="pageBreakPreview" zoomScale="85" zoomScaleNormal="100" zoomScaleSheetLayoutView="85" workbookViewId="0">
      <selection activeCell="H3" sqref="H3:H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CONCATENATE(総括!A3,"-",A!A14,"-",'A12'!A3,"．",'A12'!B3)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9"/>
      <c r="D4" s="38"/>
      <c r="E4" s="13"/>
      <c r="F4" s="16"/>
      <c r="G4" s="16">
        <f>F4*D4</f>
        <v>0</v>
      </c>
      <c r="H4" s="17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9"/>
  <sheetViews>
    <sheetView view="pageBreakPreview" zoomScale="85" zoomScaleNormal="100" zoomScaleSheetLayoutView="85" workbookViewId="0">
      <selection activeCell="A3" sqref="A3:F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CONCATENATE(総括!A3,"-",A!A14,"-",'A12'!A4,"．",'A12'!B4)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9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4"/>
      <c r="D4" s="38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9"/>
  <sheetViews>
    <sheetView view="pageBreakPreview" zoomScale="85" zoomScaleNormal="100" zoomScaleSheetLayoutView="85" workbookViewId="0">
      <selection activeCell="A3" sqref="A3:F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CONCATENATE(総括!A3,"-",A!A14,"-",'A12'!A5,"．",'A12'!B5)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39"/>
      <c r="C4" s="19"/>
      <c r="D4" s="38"/>
      <c r="E4" s="13"/>
      <c r="F4" s="16"/>
      <c r="G4" s="16">
        <f>F4*D4</f>
        <v>0</v>
      </c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H18"/>
  <sheetViews>
    <sheetView view="pageBreakPreview" zoomScale="85" zoomScaleNormal="100" zoomScaleSheetLayoutView="85" workbookViewId="0">
      <selection activeCell="E3" sqref="E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CONCATENATE(総括!A3,"-",A!A15,"．",A!B15)</f>
        <v>A-．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15"/>
      <c r="E3" s="13"/>
      <c r="F3" s="16"/>
      <c r="G3" s="16" t="e">
        <f>#REF!</f>
        <v>#REF!</v>
      </c>
      <c r="H3" s="17"/>
    </row>
    <row r="4" spans="1:8" ht="28.5" customHeight="1" x14ac:dyDescent="0.15">
      <c r="A4" s="13"/>
      <c r="B4" s="18"/>
      <c r="C4" s="19"/>
      <c r="D4" s="15"/>
      <c r="E4" s="13"/>
      <c r="F4" s="16"/>
      <c r="G4" s="16">
        <f>A13_2!G18</f>
        <v>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>
        <f>A13_3!G18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 t="e">
        <f>SUM(G3:G17)</f>
        <v>#REF!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19"/>
  <sheetViews>
    <sheetView view="pageBreakPreview" zoomScale="85" zoomScaleNormal="100" zoomScaleSheetLayoutView="85" workbookViewId="0">
      <selection activeCell="H3" sqref="H3:H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CONCATENATE(総括!A3,"-",A!A15,"-",'A13'!A3,"．",'A13'!B3)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9"/>
      <c r="D4" s="38"/>
      <c r="E4" s="13"/>
      <c r="F4" s="16"/>
      <c r="G4" s="16">
        <f>F4*D4</f>
        <v>0</v>
      </c>
      <c r="H4" s="17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19"/>
  <sheetViews>
    <sheetView view="pageBreakPreview" zoomScale="85" zoomScaleNormal="100" zoomScaleSheetLayoutView="85" workbookViewId="0">
      <selection activeCell="A3" sqref="A3:F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CONCATENATE(総括!A3,"-",A!A15,"-",'A13'!A4,"．",'A13'!B4)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9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4"/>
      <c r="D4" s="38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19"/>
  <sheetViews>
    <sheetView view="pageBreakPreview" zoomScale="85" zoomScaleNormal="100" zoomScaleSheetLayoutView="85" workbookViewId="0">
      <selection activeCell="A3" sqref="A3:F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CONCATENATE(総括!A3,"-",A!A15,"-",'A13'!A5,"．",'A13'!B5)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39"/>
      <c r="C4" s="19"/>
      <c r="D4" s="38"/>
      <c r="E4" s="13"/>
      <c r="F4" s="16"/>
      <c r="G4" s="16">
        <f>F4*D4</f>
        <v>0</v>
      </c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H18"/>
  <sheetViews>
    <sheetView view="pageBreakPreview" zoomScale="85" zoomScaleNormal="100" zoomScaleSheetLayoutView="85" workbookViewId="0">
      <selection activeCell="A3" sqref="A3:F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CONCATENATE(総括!A3,"-",A!A16,"．",A!B16)</f>
        <v>A-．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15"/>
      <c r="E3" s="13"/>
      <c r="F3" s="16"/>
      <c r="G3" s="16">
        <f>A14_1!G18</f>
        <v>0</v>
      </c>
      <c r="H3" s="17"/>
    </row>
    <row r="4" spans="1:8" ht="28.5" customHeight="1" x14ac:dyDescent="0.15">
      <c r="A4" s="13"/>
      <c r="B4" s="18"/>
      <c r="C4" s="19"/>
      <c r="D4" s="15"/>
      <c r="E4" s="13"/>
      <c r="F4" s="16"/>
      <c r="G4" s="16">
        <f>A14_2!G18</f>
        <v>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>
        <f>A14_3!G18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19"/>
  <sheetViews>
    <sheetView view="pageBreakPreview" zoomScale="85" zoomScaleNormal="100" zoomScaleSheetLayoutView="85" workbookViewId="0">
      <selection activeCell="H3" sqref="H3:H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CONCATENATE(総括!A3,"-",A!A16,"-",'A14'!A3,"．",'A14'!B3)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9"/>
      <c r="D4" s="38"/>
      <c r="E4" s="13"/>
      <c r="F4" s="16"/>
      <c r="G4" s="16">
        <f>F4*D4</f>
        <v>0</v>
      </c>
      <c r="H4" s="17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view="pageBreakPreview" zoomScale="85" zoomScaleNormal="100" zoomScaleSheetLayoutView="85" workbookViewId="0">
      <selection activeCell="B13" sqref="B13"/>
    </sheetView>
  </sheetViews>
  <sheetFormatPr defaultColWidth="21.75" defaultRowHeight="28.5" customHeight="1" x14ac:dyDescent="0.15"/>
  <cols>
    <col min="1" max="1" width="4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11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CONCATENATE(総括!A3,"．",総括!B3)</f>
        <v>A．直接人件費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50</v>
      </c>
      <c r="C3" s="14"/>
      <c r="D3" s="15">
        <v>1</v>
      </c>
      <c r="E3" s="13" t="s">
        <v>12</v>
      </c>
      <c r="F3" s="16"/>
      <c r="G3" s="16">
        <f>IF(D3&gt;0,'A1'!G18," ")</f>
        <v>0</v>
      </c>
      <c r="H3" s="17"/>
    </row>
    <row r="4" spans="1:8" ht="28.5" customHeight="1" x14ac:dyDescent="0.15">
      <c r="A4" s="13">
        <v>2</v>
      </c>
      <c r="B4" s="18" t="s">
        <v>51</v>
      </c>
      <c r="C4" s="19"/>
      <c r="D4" s="15">
        <v>1</v>
      </c>
      <c r="E4" s="13" t="s">
        <v>12</v>
      </c>
      <c r="F4" s="16"/>
      <c r="G4" s="16">
        <f>IF(D4&gt;0,'A2'!G18," ")</f>
        <v>0</v>
      </c>
      <c r="H4" s="14"/>
    </row>
    <row r="5" spans="1:8" ht="28.5" customHeight="1" x14ac:dyDescent="0.15">
      <c r="A5" s="13">
        <v>3</v>
      </c>
      <c r="B5" s="14" t="s">
        <v>52</v>
      </c>
      <c r="C5" s="14"/>
      <c r="D5" s="15">
        <v>1</v>
      </c>
      <c r="E5" s="13" t="s">
        <v>12</v>
      </c>
      <c r="F5" s="16"/>
      <c r="G5" s="16">
        <f>IF(D5&gt;0,'A3'!G18," ")</f>
        <v>0</v>
      </c>
      <c r="H5" s="17"/>
    </row>
    <row r="6" spans="1:8" ht="28.5" customHeight="1" x14ac:dyDescent="0.15">
      <c r="A6" s="13">
        <v>4</v>
      </c>
      <c r="B6" s="14" t="s">
        <v>53</v>
      </c>
      <c r="C6" s="17"/>
      <c r="D6" s="15">
        <v>1</v>
      </c>
      <c r="E6" s="13" t="s">
        <v>12</v>
      </c>
      <c r="F6" s="16"/>
      <c r="G6" s="16">
        <f>IF(D6&gt;0,'A4'!G18," ")</f>
        <v>0</v>
      </c>
      <c r="H6" s="14"/>
    </row>
    <row r="7" spans="1:8" ht="28.5" customHeight="1" x14ac:dyDescent="0.15">
      <c r="A7" s="13"/>
      <c r="B7" s="17"/>
      <c r="C7" s="17"/>
      <c r="D7" s="15"/>
      <c r="E7" s="13"/>
      <c r="F7" s="16"/>
      <c r="G7" s="16" t="str">
        <f>IF(D7&gt;0,#REF!," ")</f>
        <v xml:space="preserve"> </v>
      </c>
      <c r="H7" s="17"/>
    </row>
    <row r="8" spans="1:8" ht="28.5" customHeight="1" x14ac:dyDescent="0.15">
      <c r="A8" s="13"/>
      <c r="B8" s="17"/>
      <c r="C8" s="17"/>
      <c r="D8" s="15"/>
      <c r="E8" s="13"/>
      <c r="F8" s="16"/>
      <c r="G8" s="16" t="str">
        <f>IF(D8&gt;0,#REF!," ")</f>
        <v xml:space="preserve"> </v>
      </c>
      <c r="H8" s="14"/>
    </row>
    <row r="9" spans="1:8" ht="28.5" customHeight="1" x14ac:dyDescent="0.15">
      <c r="A9" s="13"/>
      <c r="B9" s="17"/>
      <c r="C9" s="17"/>
      <c r="D9" s="15"/>
      <c r="E9" s="13"/>
      <c r="F9" s="16"/>
      <c r="G9" s="16" t="str">
        <f>IF(D9&gt;0,#REF!," ")</f>
        <v xml:space="preserve"> </v>
      </c>
      <c r="H9" s="17"/>
    </row>
    <row r="10" spans="1:8" ht="28.5" customHeight="1" x14ac:dyDescent="0.15">
      <c r="A10" s="13"/>
      <c r="B10" s="17"/>
      <c r="C10" s="17"/>
      <c r="D10" s="15"/>
      <c r="E10" s="13"/>
      <c r="F10" s="16"/>
      <c r="G10" s="16" t="str">
        <f>IF(D10&gt;0,#REF!," ")</f>
        <v xml:space="preserve"> </v>
      </c>
      <c r="H10" s="14"/>
    </row>
    <row r="11" spans="1:8" ht="28.5" customHeight="1" x14ac:dyDescent="0.15">
      <c r="A11" s="13"/>
      <c r="B11" s="17"/>
      <c r="C11" s="17"/>
      <c r="D11" s="15"/>
      <c r="E11" s="13"/>
      <c r="F11" s="16"/>
      <c r="G11" s="16" t="str">
        <f>IF(D11&gt;0,'A9'!G18," ")</f>
        <v xml:space="preserve"> </v>
      </c>
      <c r="H11" s="17"/>
    </row>
    <row r="12" spans="1:8" ht="28.5" customHeight="1" x14ac:dyDescent="0.15">
      <c r="A12" s="13"/>
      <c r="B12" s="17"/>
      <c r="C12" s="17"/>
      <c r="D12" s="15"/>
      <c r="E12" s="13"/>
      <c r="F12" s="16"/>
      <c r="G12" s="16" t="str">
        <f>IF(D12&gt;0,'A10'!G18," ")</f>
        <v xml:space="preserve"> </v>
      </c>
      <c r="H12" s="14"/>
    </row>
    <row r="13" spans="1:8" ht="28.5" customHeight="1" x14ac:dyDescent="0.15">
      <c r="A13" s="13"/>
      <c r="B13" s="14"/>
      <c r="C13" s="17"/>
      <c r="D13" s="15"/>
      <c r="E13" s="13"/>
      <c r="F13" s="16"/>
      <c r="G13" s="16" t="str">
        <f>IF(D13&gt;0,'A11'!G18," ")</f>
        <v xml:space="preserve"> </v>
      </c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 t="str">
        <f>IF(D14&gt;0,'A12'!G18," ")</f>
        <v xml:space="preserve"> </v>
      </c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 t="str">
        <f>IF(D15&gt;0,'A13'!G18," ")</f>
        <v xml:space="preserve"> </v>
      </c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 t="str">
        <f>IF(D16&gt;0,'A14'!G18," ")</f>
        <v xml:space="preserve"> </v>
      </c>
      <c r="H16" s="37"/>
    </row>
    <row r="17" spans="1:8" ht="28.5" customHeight="1" x14ac:dyDescent="0.15">
      <c r="A17" s="13"/>
      <c r="B17" s="17"/>
      <c r="C17" s="17"/>
      <c r="D17" s="15"/>
      <c r="E17" s="13"/>
      <c r="F17" s="16"/>
      <c r="G17" s="22" t="str">
        <f>IF(D17&gt;0,'A15'!G18," ")</f>
        <v xml:space="preserve"> </v>
      </c>
      <c r="H17" s="17"/>
    </row>
    <row r="18" spans="1:8" ht="28.5" customHeight="1" x14ac:dyDescent="0.15">
      <c r="A18" s="5"/>
      <c r="B18" s="5" t="s">
        <v>2</v>
      </c>
      <c r="C18" s="3"/>
      <c r="D18" s="6"/>
      <c r="E18" s="5"/>
      <c r="F18" s="4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19"/>
  <sheetViews>
    <sheetView view="pageBreakPreview" zoomScale="85" zoomScaleNormal="100" zoomScaleSheetLayoutView="85" workbookViewId="0">
      <selection activeCell="F3" sqref="F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CONCATENATE(総括!A3,"-",A!A16,"-",'A14'!A4,"．",'A14'!B4)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9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4"/>
      <c r="D4" s="38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19"/>
  <sheetViews>
    <sheetView view="pageBreakPreview" zoomScale="85" zoomScaleNormal="100" zoomScaleSheetLayoutView="85" workbookViewId="0">
      <selection activeCell="A3" sqref="A3:F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CONCATENATE(総括!A3,"-",A!A16,"-",'A14'!A5,"．",'A14'!B5)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39"/>
      <c r="C4" s="19"/>
      <c r="D4" s="38"/>
      <c r="E4" s="13"/>
      <c r="F4" s="16"/>
      <c r="G4" s="16">
        <f>F4*D4</f>
        <v>0</v>
      </c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</sheetPr>
  <dimension ref="A1:H18"/>
  <sheetViews>
    <sheetView view="pageBreakPreview" zoomScale="85" zoomScaleNormal="100" zoomScaleSheetLayoutView="85" workbookViewId="0">
      <selection activeCell="A3" sqref="A3:E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CONCATENATE(総括!A3,"-",A!A17,"．",A!B17)</f>
        <v>A-．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15"/>
      <c r="E3" s="13"/>
      <c r="F3" s="16"/>
      <c r="G3" s="16">
        <f>A15_1!G18</f>
        <v>0</v>
      </c>
      <c r="H3" s="17"/>
    </row>
    <row r="4" spans="1:8" ht="28.5" customHeight="1" x14ac:dyDescent="0.15">
      <c r="A4" s="13"/>
      <c r="B4" s="18"/>
      <c r="C4" s="19"/>
      <c r="D4" s="15"/>
      <c r="E4" s="13"/>
      <c r="F4" s="16"/>
      <c r="G4" s="16">
        <f>A15_2!G18</f>
        <v>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>
        <f>A15_3!G18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19"/>
  <sheetViews>
    <sheetView view="pageBreakPreview" zoomScale="85" zoomScaleNormal="100" zoomScaleSheetLayoutView="85" workbookViewId="0">
      <selection activeCell="H3" sqref="H3:H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CONCATENATE(総括!A3,"-",A!A17,"-",'A15'!A3,"．",'A15'!B3)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9"/>
      <c r="D4" s="38"/>
      <c r="E4" s="13"/>
      <c r="F4" s="16"/>
      <c r="G4" s="16">
        <f>F4*D4</f>
        <v>0</v>
      </c>
      <c r="H4" s="17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19"/>
  <sheetViews>
    <sheetView view="pageBreakPreview" zoomScale="85" zoomScaleNormal="100" zoomScaleSheetLayoutView="85" workbookViewId="0">
      <selection activeCell="A3" sqref="A3:F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CONCATENATE(総括!A3,"-",A!A17,"-",'A15'!A4,"．",'A15'!B4)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9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4"/>
      <c r="D4" s="38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19"/>
  <sheetViews>
    <sheetView view="pageBreakPreview" zoomScale="85" zoomScaleNormal="100" zoomScaleSheetLayoutView="85" workbookViewId="0">
      <selection activeCell="A3" sqref="A3:F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CONCATENATE(総括!A3,"-",A!A17,"-",'A15'!A5,"．",'A15'!B5)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39"/>
      <c r="C4" s="19"/>
      <c r="D4" s="38"/>
      <c r="E4" s="13"/>
      <c r="F4" s="16"/>
      <c r="G4" s="16">
        <f>F4*D4</f>
        <v>0</v>
      </c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8"/>
  <sheetViews>
    <sheetView view="pageBreakPreview" zoomScale="85" zoomScaleNormal="100" zoomScaleSheetLayoutView="85" workbookViewId="0">
      <selection activeCell="A2" sqref="A2"/>
    </sheetView>
  </sheetViews>
  <sheetFormatPr defaultColWidth="21.75" defaultRowHeight="28.5" customHeight="1" x14ac:dyDescent="0.15"/>
  <cols>
    <col min="1" max="1" width="4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CONCATENATE(総括!A7,"．",総括!B7)</f>
        <v>②笛吹市高齢者福祉計画及び第10期介護保険事業計画策定業務．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37</v>
      </c>
      <c r="C3" s="14"/>
      <c r="D3" s="15">
        <v>1</v>
      </c>
      <c r="E3" s="13" t="s">
        <v>12</v>
      </c>
      <c r="F3" s="16"/>
      <c r="G3" s="16">
        <f>D1_1!G18</f>
        <v>125000</v>
      </c>
      <c r="H3" s="17"/>
    </row>
    <row r="4" spans="1:8" ht="28.5" customHeight="1" x14ac:dyDescent="0.15">
      <c r="A4" s="13">
        <v>2</v>
      </c>
      <c r="B4" s="18" t="s">
        <v>40</v>
      </c>
      <c r="C4" s="19"/>
      <c r="D4" s="15">
        <v>1</v>
      </c>
      <c r="E4" s="13" t="s">
        <v>12</v>
      </c>
      <c r="F4" s="16"/>
      <c r="G4" s="16">
        <f>D1_2!G18</f>
        <v>110000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/>
      <c r="H5" s="17"/>
    </row>
    <row r="6" spans="1:8" ht="28.5" customHeight="1" x14ac:dyDescent="0.15">
      <c r="A6" s="13"/>
      <c r="B6" s="14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7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7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7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15"/>
      <c r="E16" s="13"/>
      <c r="F16" s="16"/>
      <c r="G16" s="16"/>
      <c r="H16" s="37"/>
    </row>
    <row r="17" spans="1:8" ht="28.5" customHeight="1" x14ac:dyDescent="0.15">
      <c r="A17" s="13"/>
      <c r="B17" s="17"/>
      <c r="C17" s="17"/>
      <c r="D17" s="15"/>
      <c r="E17" s="13"/>
      <c r="F17" s="16"/>
      <c r="G17" s="16"/>
      <c r="H17" s="17"/>
    </row>
    <row r="18" spans="1:8" ht="28.5" customHeight="1" x14ac:dyDescent="0.15">
      <c r="A18" s="5"/>
      <c r="B18" s="5" t="s">
        <v>2</v>
      </c>
      <c r="C18" s="3"/>
      <c r="D18" s="6"/>
      <c r="E18" s="5"/>
      <c r="F18" s="4"/>
      <c r="G18" s="4">
        <f>SUM(G3:G17)</f>
        <v>235000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19"/>
  <sheetViews>
    <sheetView view="pageBreakPreview" zoomScale="85" zoomScaleNormal="100" zoomScaleSheetLayoutView="85" workbookViewId="0">
      <selection activeCell="A2" sqref="A2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CONCATENATE(総括!A7,"-",D!A3,"．",D!B3)</f>
        <v>②笛吹市高齢者福祉計画及び第10期介護保険事業計画策定業務-1．ワークショップ開催支援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38</v>
      </c>
      <c r="C3" s="14"/>
      <c r="D3" s="38">
        <v>12.5</v>
      </c>
      <c r="E3" s="13" t="s">
        <v>31</v>
      </c>
      <c r="F3" s="16">
        <v>10000</v>
      </c>
      <c r="G3" s="16">
        <f>F3*D3</f>
        <v>125000</v>
      </c>
      <c r="H3" s="17" t="s">
        <v>41</v>
      </c>
    </row>
    <row r="4" spans="1:8" ht="28.5" customHeight="1" x14ac:dyDescent="0.15">
      <c r="A4" s="13"/>
      <c r="B4" s="14"/>
      <c r="C4" s="19"/>
      <c r="D4" s="38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125000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19"/>
  <sheetViews>
    <sheetView view="pageBreakPreview" zoomScale="85" zoomScaleNormal="100" zoomScaleSheetLayoutView="85" workbookViewId="0">
      <selection activeCell="A2" sqref="A2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CONCATENATE(総括!A7,"-",D!A4,"．",D!B4)</f>
        <v>②笛吹市高齢者福祉計画及び第10期介護保険事業計画策定業務-2．実証データ収集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38</v>
      </c>
      <c r="C3" s="14"/>
      <c r="D3" s="38">
        <v>11</v>
      </c>
      <c r="E3" s="13" t="s">
        <v>31</v>
      </c>
      <c r="F3" s="16">
        <v>10000</v>
      </c>
      <c r="G3" s="16">
        <f>F3*D3</f>
        <v>110000</v>
      </c>
      <c r="H3" s="17"/>
    </row>
    <row r="4" spans="1:8" ht="28.5" customHeight="1" x14ac:dyDescent="0.15">
      <c r="A4" s="13"/>
      <c r="B4" s="14"/>
      <c r="C4" s="19"/>
      <c r="D4" s="38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110000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8"/>
  <sheetViews>
    <sheetView view="pageBreakPreview" zoomScale="85" zoomScaleNormal="100" zoomScaleSheetLayoutView="85" workbookViewId="0">
      <selection activeCell="A3" sqref="A3"/>
    </sheetView>
  </sheetViews>
  <sheetFormatPr defaultColWidth="21.75" defaultRowHeight="28.5" customHeight="1" x14ac:dyDescent="0.15"/>
  <cols>
    <col min="1" max="1" width="4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CONCATENATE(総括!A8,"．",総括!B8)</f>
        <v>a．直接人件費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73</v>
      </c>
      <c r="C3" s="14"/>
      <c r="D3" s="15">
        <v>1</v>
      </c>
      <c r="E3" s="13" t="s">
        <v>12</v>
      </c>
      <c r="F3" s="16"/>
      <c r="G3" s="16">
        <f>IF(D3&gt;0,'a1　'!G18," ")</f>
        <v>0</v>
      </c>
      <c r="H3" s="17"/>
    </row>
    <row r="4" spans="1:8" ht="28.5" customHeight="1" x14ac:dyDescent="0.15">
      <c r="A4" s="13">
        <v>2</v>
      </c>
      <c r="B4" s="18" t="s">
        <v>74</v>
      </c>
      <c r="C4" s="19"/>
      <c r="D4" s="15">
        <v>1</v>
      </c>
      <c r="E4" s="13" t="s">
        <v>12</v>
      </c>
      <c r="F4" s="16"/>
      <c r="G4" s="16">
        <f>IF(D4&gt;0,'a2　'!G18," ")</f>
        <v>0</v>
      </c>
      <c r="H4" s="14"/>
    </row>
    <row r="5" spans="1:8" ht="28.5" customHeight="1" x14ac:dyDescent="0.15">
      <c r="A5" s="13">
        <v>3</v>
      </c>
      <c r="B5" s="14" t="s">
        <v>75</v>
      </c>
      <c r="C5" s="14"/>
      <c r="D5" s="15">
        <v>1</v>
      </c>
      <c r="E5" s="13" t="s">
        <v>12</v>
      </c>
      <c r="F5" s="16"/>
      <c r="G5" s="16">
        <f>IF(D5&gt;0,'a3　'!G18," ")</f>
        <v>0</v>
      </c>
      <c r="H5" s="17"/>
    </row>
    <row r="6" spans="1:8" ht="28.5" customHeight="1" x14ac:dyDescent="0.15">
      <c r="A6" s="13">
        <v>4</v>
      </c>
      <c r="B6" s="14" t="s">
        <v>76</v>
      </c>
      <c r="C6" s="17"/>
      <c r="D6" s="15">
        <v>1</v>
      </c>
      <c r="E6" s="13" t="s">
        <v>12</v>
      </c>
      <c r="F6" s="16"/>
      <c r="G6" s="16">
        <f>IF(D6&gt;0,'a4　'!G18," ")</f>
        <v>0</v>
      </c>
      <c r="H6" s="14"/>
    </row>
    <row r="7" spans="1:8" ht="28.5" customHeight="1" x14ac:dyDescent="0.15">
      <c r="A7" s="13">
        <v>5</v>
      </c>
      <c r="B7" s="17" t="s">
        <v>77</v>
      </c>
      <c r="C7" s="17"/>
      <c r="D7" s="15">
        <v>1</v>
      </c>
      <c r="E7" s="13" t="s">
        <v>12</v>
      </c>
      <c r="F7" s="16"/>
      <c r="G7" s="16">
        <f>IF(D7&gt;0,'a5'!G18," ")</f>
        <v>0</v>
      </c>
      <c r="H7" s="17"/>
    </row>
    <row r="8" spans="1:8" ht="28.5" customHeight="1" x14ac:dyDescent="0.15">
      <c r="A8" s="13">
        <v>6</v>
      </c>
      <c r="B8" s="17" t="s">
        <v>78</v>
      </c>
      <c r="C8" s="17"/>
      <c r="D8" s="15">
        <v>1</v>
      </c>
      <c r="E8" s="13" t="s">
        <v>12</v>
      </c>
      <c r="F8" s="16"/>
      <c r="G8" s="16">
        <f>IF(D8&gt;0,'a6'!G18," ")</f>
        <v>0</v>
      </c>
      <c r="H8" s="14"/>
    </row>
    <row r="9" spans="1:8" ht="28.5" customHeight="1" x14ac:dyDescent="0.15">
      <c r="A9" s="13">
        <v>7</v>
      </c>
      <c r="B9" s="17" t="s">
        <v>79</v>
      </c>
      <c r="C9" s="17"/>
      <c r="D9" s="15">
        <v>1</v>
      </c>
      <c r="E9" s="13" t="s">
        <v>12</v>
      </c>
      <c r="F9" s="16"/>
      <c r="G9" s="16">
        <f>IF(D9&gt;0,'a7'!G18," ")</f>
        <v>0</v>
      </c>
      <c r="H9" s="17"/>
    </row>
    <row r="10" spans="1:8" ht="28.5" customHeight="1" x14ac:dyDescent="0.15">
      <c r="A10" s="13">
        <v>8</v>
      </c>
      <c r="B10" s="17" t="s">
        <v>80</v>
      </c>
      <c r="C10" s="17"/>
      <c r="D10" s="15">
        <v>1</v>
      </c>
      <c r="E10" s="13" t="s">
        <v>12</v>
      </c>
      <c r="F10" s="16"/>
      <c r="G10" s="16">
        <f>IF(D10&gt;0,'a8'!G18," ")</f>
        <v>0</v>
      </c>
      <c r="H10" s="14"/>
    </row>
    <row r="11" spans="1:8" ht="28.5" customHeight="1" x14ac:dyDescent="0.15">
      <c r="A11" s="13"/>
      <c r="B11" s="17"/>
      <c r="C11" s="17"/>
      <c r="D11" s="15"/>
      <c r="E11" s="13"/>
      <c r="F11" s="16"/>
      <c r="G11" s="16" t="str">
        <f>IF(D11&gt;0,[1]A9!G18," ")</f>
        <v xml:space="preserve"> </v>
      </c>
      <c r="H11" s="17"/>
    </row>
    <row r="12" spans="1:8" ht="28.5" customHeight="1" x14ac:dyDescent="0.15">
      <c r="A12" s="13"/>
      <c r="B12" s="17"/>
      <c r="C12" s="17"/>
      <c r="D12" s="15"/>
      <c r="E12" s="13"/>
      <c r="F12" s="16"/>
      <c r="G12" s="16" t="str">
        <f>IF(D12&gt;0,[1]A10!G18," ")</f>
        <v xml:space="preserve"> </v>
      </c>
      <c r="H12" s="14"/>
    </row>
    <row r="13" spans="1:8" ht="28.5" customHeight="1" x14ac:dyDescent="0.15">
      <c r="A13" s="13"/>
      <c r="B13" s="14"/>
      <c r="C13" s="17"/>
      <c r="D13" s="15"/>
      <c r="E13" s="13"/>
      <c r="F13" s="16"/>
      <c r="G13" s="16" t="str">
        <f>IF(D13&gt;0,[1]A11!G18," ")</f>
        <v xml:space="preserve"> </v>
      </c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 t="str">
        <f>IF(D14&gt;0,[1]A12!G18," ")</f>
        <v xml:space="preserve"> </v>
      </c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 t="str">
        <f>IF(D15&gt;0,[1]A13!G18," ")</f>
        <v xml:space="preserve"> </v>
      </c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 t="str">
        <f>IF(D16&gt;0,[1]A14!G18," ")</f>
        <v xml:space="preserve"> </v>
      </c>
      <c r="H16" s="37"/>
    </row>
    <row r="17" spans="1:8" ht="28.5" customHeight="1" x14ac:dyDescent="0.15">
      <c r="A17" s="13"/>
      <c r="B17" s="17"/>
      <c r="C17" s="17"/>
      <c r="D17" s="15"/>
      <c r="E17" s="13"/>
      <c r="F17" s="16"/>
      <c r="G17" s="22" t="str">
        <f>IF(D17&gt;0,[1]A15!G18," ")</f>
        <v xml:space="preserve"> </v>
      </c>
      <c r="H17" s="17"/>
    </row>
    <row r="18" spans="1:8" ht="28.5" customHeight="1" x14ac:dyDescent="0.15">
      <c r="A18" s="5"/>
      <c r="B18" s="5" t="s">
        <v>2</v>
      </c>
      <c r="C18" s="3"/>
      <c r="D18" s="6"/>
      <c r="E18" s="5"/>
      <c r="F18" s="4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18"/>
  <sheetViews>
    <sheetView view="pageBreakPreview" zoomScale="85" zoomScaleNormal="100" zoomScaleSheetLayoutView="85" workbookViewId="0">
      <selection activeCell="F7" sqref="F7"/>
    </sheetView>
  </sheetViews>
  <sheetFormatPr defaultColWidth="21.75" defaultRowHeight="28.5" customHeight="1" x14ac:dyDescent="0.15"/>
  <cols>
    <col min="1" max="1" width="3.5" style="7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13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CONCATENATE(総括!A3,"-",A!A3,"．",A!B3)</f>
        <v>A-1．調査票作成及び発送手配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54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>
        <v>2</v>
      </c>
      <c r="B4" s="14" t="s">
        <v>56</v>
      </c>
      <c r="C4" s="19"/>
      <c r="D4" s="15"/>
      <c r="E4" s="13" t="s">
        <v>55</v>
      </c>
      <c r="F4" s="16"/>
      <c r="G4" s="16">
        <f>+D4*F4</f>
        <v>0</v>
      </c>
      <c r="H4" s="14"/>
    </row>
    <row r="5" spans="1:8" ht="28.5" customHeight="1" x14ac:dyDescent="0.15">
      <c r="A5" s="13">
        <v>3</v>
      </c>
      <c r="B5" s="14" t="s">
        <v>57</v>
      </c>
      <c r="C5" s="19"/>
      <c r="D5" s="15"/>
      <c r="E5" s="13" t="s">
        <v>55</v>
      </c>
      <c r="F5" s="16"/>
      <c r="G5" s="16">
        <f>+D5*F5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7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7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7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7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7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5"/>
      <c r="E17" s="23"/>
      <c r="F17" s="26"/>
      <c r="G17" s="26"/>
      <c r="H17" s="17"/>
    </row>
    <row r="18" spans="1:8" ht="28.5" customHeight="1" x14ac:dyDescent="0.15">
      <c r="A18" s="5"/>
      <c r="B18" s="5" t="s">
        <v>2</v>
      </c>
      <c r="C18" s="3"/>
      <c r="D18" s="6"/>
      <c r="E18" s="5"/>
      <c r="F18" s="4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A1:H18"/>
  <sheetViews>
    <sheetView view="pageBreakPreview" zoomScale="85" zoomScaleNormal="100" zoomScaleSheetLayoutView="85" workbookViewId="0">
      <selection activeCell="F6" sqref="F6"/>
    </sheetView>
  </sheetViews>
  <sheetFormatPr defaultColWidth="21.75" defaultRowHeight="28.5" customHeight="1" x14ac:dyDescent="0.15"/>
  <cols>
    <col min="1" max="1" width="3.5" style="7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CONCATENATE(総括!A8,"-",'ａ　'!A3,"．",'ａ　'!B3)</f>
        <v>a-1．現状分析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81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>
        <v>2</v>
      </c>
      <c r="B4" s="14" t="s">
        <v>82</v>
      </c>
      <c r="C4" s="19"/>
      <c r="D4" s="15"/>
      <c r="E4" s="13" t="s">
        <v>55</v>
      </c>
      <c r="F4" s="16"/>
      <c r="G4" s="16">
        <f>+D4*F4</f>
        <v>0</v>
      </c>
      <c r="H4" s="14"/>
    </row>
    <row r="5" spans="1:8" ht="28.5" customHeight="1" x14ac:dyDescent="0.15">
      <c r="A5" s="13"/>
      <c r="B5" s="14"/>
      <c r="C5" s="19"/>
      <c r="D5" s="15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7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7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7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7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7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5"/>
      <c r="E17" s="23"/>
      <c r="F17" s="26"/>
      <c r="G17" s="26"/>
      <c r="H17" s="17"/>
    </row>
    <row r="18" spans="1:8" ht="28.5" customHeight="1" x14ac:dyDescent="0.15">
      <c r="A18" s="5"/>
      <c r="B18" s="5" t="s">
        <v>2</v>
      </c>
      <c r="C18" s="3"/>
      <c r="D18" s="6"/>
      <c r="E18" s="5"/>
      <c r="F18" s="4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A1:H18"/>
  <sheetViews>
    <sheetView view="pageBreakPreview" zoomScale="85" zoomScaleNormal="100" zoomScaleSheetLayoutView="85" workbookViewId="0">
      <selection activeCell="F7" sqref="F7"/>
    </sheetView>
  </sheetViews>
  <sheetFormatPr defaultColWidth="21.75" defaultRowHeight="28.5" customHeight="1" x14ac:dyDescent="0.15"/>
  <cols>
    <col min="1" max="1" width="3.7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CONCATENATE(総括!A8,"-",'ａ　'!A4,"．",'ａ　'!B4)</f>
        <v>a-2．前計画評価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83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>
        <v>2</v>
      </c>
      <c r="B4" s="18" t="s">
        <v>82</v>
      </c>
      <c r="C4" s="19"/>
      <c r="D4" s="15"/>
      <c r="E4" s="13" t="s">
        <v>55</v>
      </c>
      <c r="F4" s="16"/>
      <c r="G4" s="16">
        <f>+D4*F4</f>
        <v>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7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13"/>
      <c r="B17" s="14"/>
      <c r="C17" s="17"/>
      <c r="D17" s="15"/>
      <c r="E17" s="13"/>
      <c r="F17" s="16"/>
      <c r="G17" s="16"/>
      <c r="H17" s="17"/>
    </row>
    <row r="18" spans="1:8" ht="28.5" customHeight="1" x14ac:dyDescent="0.15">
      <c r="A18" s="5"/>
      <c r="B18" s="5" t="s">
        <v>2</v>
      </c>
      <c r="C18" s="3"/>
      <c r="D18" s="6"/>
      <c r="E18" s="5"/>
      <c r="F18" s="4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A1:H18"/>
  <sheetViews>
    <sheetView view="pageBreakPreview" zoomScale="85" zoomScaleNormal="100" zoomScaleSheetLayoutView="85" workbookViewId="0">
      <selection activeCell="F6" sqref="F6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CONCATENATE(総括!A8,"-",'ａ　'!A5,"．",'ａ　'!B5)</f>
        <v>a-3．問題の抽出、方向性の検討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83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>
        <v>2</v>
      </c>
      <c r="B4" s="18" t="s">
        <v>82</v>
      </c>
      <c r="C4" s="19"/>
      <c r="D4" s="15"/>
      <c r="E4" s="13" t="s">
        <v>55</v>
      </c>
      <c r="F4" s="16"/>
      <c r="G4" s="16">
        <f>+D4*F4</f>
        <v>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2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A1:H18"/>
  <sheetViews>
    <sheetView view="pageBreakPreview" zoomScale="85" zoomScaleNormal="100" zoomScaleSheetLayoutView="85" workbookViewId="0">
      <selection activeCell="F6" sqref="F6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CONCATENATE(総括!A8,"-",'ａ　'!A6,"．",'ａ　'!B6)</f>
        <v>a-4．給付費、サービス量等の推計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83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>
        <v>2</v>
      </c>
      <c r="B4" s="18" t="s">
        <v>82</v>
      </c>
      <c r="C4" s="19"/>
      <c r="D4" s="15"/>
      <c r="E4" s="13" t="s">
        <v>55</v>
      </c>
      <c r="F4" s="16"/>
      <c r="G4" s="16">
        <f>+D4*F4</f>
        <v>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0000"/>
  </sheetPr>
  <dimension ref="A1:H18"/>
  <sheetViews>
    <sheetView view="pageBreakPreview" zoomScale="85" zoomScaleNormal="100" zoomScaleSheetLayoutView="85" workbookViewId="0">
      <selection activeCell="H3" sqref="H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CONCATENATE(総括!A8,"-",'ａ　'!A7,"．",'ａ　'!B7)</f>
        <v>a-5．打ち合わせ会への出席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84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/>
      <c r="B4" s="18"/>
      <c r="C4" s="19"/>
      <c r="D4" s="15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FF0000"/>
  </sheetPr>
  <dimension ref="A1:H18"/>
  <sheetViews>
    <sheetView view="pageBreakPreview" zoomScale="85" zoomScaleNormal="100" zoomScaleSheetLayoutView="85" workbookViewId="0">
      <selection activeCell="H3" sqref="H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CONCATENATE(総括!A8,"-",'ａ　'!A8,"．",'ａ　'!B8)</f>
        <v>a-6．策定委員会への出席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84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/>
      <c r="B4" s="62"/>
      <c r="C4" s="19"/>
      <c r="D4" s="15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FF0000"/>
  </sheetPr>
  <dimension ref="A1:H18"/>
  <sheetViews>
    <sheetView view="pageBreakPreview" zoomScale="85" zoomScaleNormal="100" zoomScaleSheetLayoutView="85" workbookViewId="0">
      <selection activeCell="F8" sqref="F8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CONCATENATE(総括!A8,"-",'ａ　'!A9,"．",'ａ　'!B9)</f>
        <v>a-7．計画素案作成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83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>
        <v>2</v>
      </c>
      <c r="B4" s="18" t="s">
        <v>82</v>
      </c>
      <c r="C4" s="19"/>
      <c r="D4" s="15"/>
      <c r="E4" s="13" t="s">
        <v>55</v>
      </c>
      <c r="F4" s="16"/>
      <c r="G4" s="16">
        <f>+D4*F4</f>
        <v>0</v>
      </c>
      <c r="H4" s="14"/>
    </row>
    <row r="5" spans="1:8" ht="28.5" customHeight="1" x14ac:dyDescent="0.15">
      <c r="A5" s="13">
        <v>3</v>
      </c>
      <c r="B5" s="14" t="s">
        <v>84</v>
      </c>
      <c r="C5" s="14"/>
      <c r="D5" s="15"/>
      <c r="E5" s="13" t="s">
        <v>55</v>
      </c>
      <c r="F5" s="16"/>
      <c r="G5" s="16">
        <f>+D5*F5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FF0000"/>
  </sheetPr>
  <dimension ref="A1:H18"/>
  <sheetViews>
    <sheetView view="pageBreakPreview" zoomScale="85" zoomScaleNormal="100" zoomScaleSheetLayoutView="85" workbookViewId="0">
      <selection activeCell="D6" sqref="D6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CONCATENATE(総括!A8,"-",'ａ　'!A10,"．",'ａ　'!B10)</f>
        <v>a-8．計画書・概要版の印刷製本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81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>
        <v>2</v>
      </c>
      <c r="B4" s="14" t="s">
        <v>84</v>
      </c>
      <c r="C4" s="19"/>
      <c r="D4" s="15"/>
      <c r="E4" s="13" t="s">
        <v>55</v>
      </c>
      <c r="F4" s="16"/>
      <c r="G4" s="16">
        <f>+D4*F4</f>
        <v>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3"/>
  </sheetPr>
  <dimension ref="A1:H18"/>
  <sheetViews>
    <sheetView view="pageBreakPreview" zoomScale="85" zoomScaleNormal="100" zoomScaleSheetLayoutView="85" workbookViewId="0">
      <selection activeCell="G18" sqref="G18"/>
    </sheetView>
  </sheetViews>
  <sheetFormatPr defaultColWidth="21.75" defaultRowHeight="28.5" customHeight="1" x14ac:dyDescent="0.15"/>
  <cols>
    <col min="1" max="1" width="4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CONCATENATE(総括!A4,"．",総括!B4)</f>
        <v>B．直接経費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50</v>
      </c>
      <c r="C3" s="14"/>
      <c r="D3" s="15">
        <v>1</v>
      </c>
      <c r="E3" s="13" t="s">
        <v>12</v>
      </c>
      <c r="F3" s="16"/>
      <c r="G3" s="16">
        <f>'B1'!G18</f>
        <v>0</v>
      </c>
      <c r="H3" s="17"/>
    </row>
    <row r="4" spans="1:8" ht="28.5" customHeight="1" x14ac:dyDescent="0.15">
      <c r="A4" s="13">
        <v>2</v>
      </c>
      <c r="B4" s="18" t="s">
        <v>51</v>
      </c>
      <c r="C4" s="19"/>
      <c r="D4" s="15">
        <v>1</v>
      </c>
      <c r="E4" s="13" t="s">
        <v>12</v>
      </c>
      <c r="F4" s="16"/>
      <c r="G4" s="16">
        <f>'B2'!G18</f>
        <v>0</v>
      </c>
      <c r="H4" s="14"/>
    </row>
    <row r="5" spans="1:8" ht="28.5" customHeight="1" x14ac:dyDescent="0.15">
      <c r="A5" s="13">
        <v>3</v>
      </c>
      <c r="B5" s="14" t="s">
        <v>52</v>
      </c>
      <c r="C5" s="14"/>
      <c r="D5" s="15">
        <v>1</v>
      </c>
      <c r="E5" s="13" t="s">
        <v>12</v>
      </c>
      <c r="F5" s="16"/>
      <c r="G5" s="16">
        <v>0</v>
      </c>
      <c r="H5" s="17"/>
    </row>
    <row r="6" spans="1:8" ht="28.5" customHeight="1" x14ac:dyDescent="0.15">
      <c r="A6" s="13"/>
      <c r="B6" s="14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7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7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7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15"/>
      <c r="E16" s="13"/>
      <c r="F16" s="16"/>
      <c r="G16" s="16"/>
      <c r="H16" s="37"/>
    </row>
    <row r="17" spans="1:8" ht="28.5" customHeight="1" x14ac:dyDescent="0.15">
      <c r="A17" s="13"/>
      <c r="B17" s="17"/>
      <c r="C17" s="17"/>
      <c r="D17" s="15"/>
      <c r="E17" s="13"/>
      <c r="F17" s="16"/>
      <c r="G17" s="16"/>
      <c r="H17" s="17"/>
    </row>
    <row r="18" spans="1:8" ht="28.5" customHeight="1" x14ac:dyDescent="0.15">
      <c r="A18" s="5"/>
      <c r="B18" s="5" t="s">
        <v>2</v>
      </c>
      <c r="C18" s="3"/>
      <c r="D18" s="6"/>
      <c r="E18" s="5"/>
      <c r="F18" s="4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19"/>
  <sheetViews>
    <sheetView view="pageBreakPreview" zoomScale="85" zoomScaleNormal="100" zoomScaleSheetLayoutView="85" workbookViewId="0">
      <selection activeCell="F14" sqref="F1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CONCATENATE(総括!A4,"-",B!A3,"．",B!B3)</f>
        <v>B-1．調査票作成及び発送手配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58</v>
      </c>
      <c r="C3" s="14"/>
      <c r="D3" s="38">
        <v>2500</v>
      </c>
      <c r="E3" s="13" t="s">
        <v>47</v>
      </c>
      <c r="F3" s="16"/>
      <c r="G3" s="16">
        <f>+D3*F3</f>
        <v>0</v>
      </c>
      <c r="H3" s="17"/>
    </row>
    <row r="4" spans="1:8" ht="28.5" customHeight="1" x14ac:dyDescent="0.15">
      <c r="A4" s="13"/>
      <c r="B4" s="14" t="s">
        <v>59</v>
      </c>
      <c r="C4" s="19"/>
      <c r="D4" s="38">
        <v>1000</v>
      </c>
      <c r="E4" s="13" t="s">
        <v>66</v>
      </c>
      <c r="F4" s="16"/>
      <c r="G4" s="16">
        <f t="shared" ref="G4:G9" si="0">+D4*F4</f>
        <v>0</v>
      </c>
      <c r="H4" s="14"/>
    </row>
    <row r="5" spans="1:8" ht="28.5" customHeight="1" x14ac:dyDescent="0.15">
      <c r="A5" s="13"/>
      <c r="B5" s="14" t="s">
        <v>60</v>
      </c>
      <c r="C5" s="14"/>
      <c r="D5" s="38">
        <v>3500</v>
      </c>
      <c r="E5" s="13" t="s">
        <v>66</v>
      </c>
      <c r="F5" s="16"/>
      <c r="G5" s="16">
        <f t="shared" si="0"/>
        <v>0</v>
      </c>
      <c r="H5" s="17"/>
    </row>
    <row r="6" spans="1:8" ht="28.5" customHeight="1" x14ac:dyDescent="0.15">
      <c r="A6" s="13"/>
      <c r="B6" s="17" t="s">
        <v>61</v>
      </c>
      <c r="C6" s="17"/>
      <c r="D6" s="38">
        <v>3500</v>
      </c>
      <c r="E6" s="13" t="s">
        <v>66</v>
      </c>
      <c r="F6" s="16"/>
      <c r="G6" s="16">
        <f t="shared" si="0"/>
        <v>0</v>
      </c>
      <c r="H6" s="17"/>
    </row>
    <row r="7" spans="1:8" ht="28.5" customHeight="1" x14ac:dyDescent="0.15">
      <c r="A7" s="13"/>
      <c r="B7" s="14" t="s">
        <v>62</v>
      </c>
      <c r="C7" s="17"/>
      <c r="D7" s="38">
        <v>3500</v>
      </c>
      <c r="E7" s="13" t="s">
        <v>66</v>
      </c>
      <c r="F7" s="16"/>
      <c r="G7" s="16">
        <f t="shared" si="0"/>
        <v>0</v>
      </c>
      <c r="H7" s="17"/>
    </row>
    <row r="8" spans="1:8" ht="28.5" customHeight="1" x14ac:dyDescent="0.15">
      <c r="A8" s="13"/>
      <c r="B8" s="17" t="s">
        <v>63</v>
      </c>
      <c r="C8" s="17"/>
      <c r="D8" s="38">
        <v>1</v>
      </c>
      <c r="E8" s="13" t="s">
        <v>65</v>
      </c>
      <c r="F8" s="16"/>
      <c r="G8" s="16">
        <f t="shared" si="0"/>
        <v>0</v>
      </c>
      <c r="H8" s="17"/>
    </row>
    <row r="9" spans="1:8" ht="28.5" customHeight="1" x14ac:dyDescent="0.15">
      <c r="A9" s="13"/>
      <c r="B9" s="14" t="s">
        <v>64</v>
      </c>
      <c r="C9" s="17"/>
      <c r="D9" s="38">
        <v>1</v>
      </c>
      <c r="E9" s="13" t="s">
        <v>65</v>
      </c>
      <c r="F9" s="16"/>
      <c r="G9" s="16">
        <f t="shared" si="0"/>
        <v>0</v>
      </c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H18"/>
  <sheetViews>
    <sheetView view="pageBreakPreview" zoomScale="85" zoomScaleNormal="100" zoomScaleSheetLayoutView="85" workbookViewId="0">
      <selection activeCell="F7" sqref="F7"/>
    </sheetView>
  </sheetViews>
  <sheetFormatPr defaultColWidth="21.75" defaultRowHeight="28.5" customHeight="1" x14ac:dyDescent="0.15"/>
  <cols>
    <col min="1" max="1" width="3.7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13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CONCATENATE(総括!A3,"-",A!A4,"．",A!B4)</f>
        <v>A-2．集計・分析作業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54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>
        <v>2</v>
      </c>
      <c r="B4" s="14" t="s">
        <v>56</v>
      </c>
      <c r="C4" s="19"/>
      <c r="D4" s="15"/>
      <c r="E4" s="13" t="s">
        <v>55</v>
      </c>
      <c r="F4" s="16"/>
      <c r="G4" s="16">
        <f>+D4*F4</f>
        <v>0</v>
      </c>
      <c r="H4" s="14"/>
    </row>
    <row r="5" spans="1:8" ht="28.5" customHeight="1" x14ac:dyDescent="0.15">
      <c r="A5" s="13">
        <v>3</v>
      </c>
      <c r="B5" s="14" t="s">
        <v>57</v>
      </c>
      <c r="C5" s="14"/>
      <c r="D5" s="15"/>
      <c r="E5" s="13" t="s">
        <v>55</v>
      </c>
      <c r="F5" s="16"/>
      <c r="G5" s="16">
        <f>+D5*F5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7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13"/>
      <c r="B17" s="14"/>
      <c r="C17" s="17"/>
      <c r="D17" s="15"/>
      <c r="E17" s="13"/>
      <c r="F17" s="16"/>
      <c r="G17" s="16"/>
      <c r="H17" s="17"/>
    </row>
    <row r="18" spans="1:8" ht="28.5" customHeight="1" x14ac:dyDescent="0.15">
      <c r="A18" s="5"/>
      <c r="B18" s="5" t="s">
        <v>2</v>
      </c>
      <c r="C18" s="3"/>
      <c r="D18" s="6"/>
      <c r="E18" s="5"/>
      <c r="F18" s="4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19"/>
  <sheetViews>
    <sheetView view="pageBreakPreview" zoomScale="85" zoomScaleNormal="100" zoomScaleSheetLayoutView="85" workbookViewId="0">
      <selection activeCell="G19" sqref="G19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CONCATENATE(総括!A4,"-",B!A4,"．",B!B4)</f>
        <v>B-2．集計・分析作業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67</v>
      </c>
      <c r="C3" s="14"/>
      <c r="D3" s="38">
        <v>1</v>
      </c>
      <c r="E3" s="13" t="s">
        <v>12</v>
      </c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9"/>
      <c r="D4" s="38"/>
      <c r="E4" s="13"/>
      <c r="F4" s="16"/>
      <c r="G4" s="16"/>
      <c r="H4" s="14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3"/>
  </sheetPr>
  <dimension ref="A1:H18"/>
  <sheetViews>
    <sheetView view="pageBreakPreview" zoomScale="85" zoomScaleNormal="100" zoomScaleSheetLayoutView="85" workbookViewId="0">
      <selection activeCell="G14" sqref="G14"/>
    </sheetView>
  </sheetViews>
  <sheetFormatPr defaultColWidth="21.75" defaultRowHeight="28.5" customHeight="1" x14ac:dyDescent="0.15"/>
  <cols>
    <col min="1" max="1" width="4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">
        <v>85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86</v>
      </c>
      <c r="C3" s="14" t="s">
        <v>87</v>
      </c>
      <c r="D3" s="15">
        <v>300</v>
      </c>
      <c r="E3" s="13" t="s">
        <v>88</v>
      </c>
      <c r="F3" s="16"/>
      <c r="G3" s="16">
        <f>+D3*F3</f>
        <v>0</v>
      </c>
      <c r="H3" s="17"/>
    </row>
    <row r="4" spans="1:8" ht="28.5" customHeight="1" x14ac:dyDescent="0.15">
      <c r="A4" s="13">
        <v>2</v>
      </c>
      <c r="B4" s="18" t="s">
        <v>89</v>
      </c>
      <c r="C4" s="19" t="s">
        <v>90</v>
      </c>
      <c r="D4" s="15">
        <v>26000</v>
      </c>
      <c r="E4" s="13" t="s">
        <v>91</v>
      </c>
      <c r="F4" s="16"/>
      <c r="G4" s="16">
        <f t="shared" ref="G4" si="0">+D4*F4</f>
        <v>0</v>
      </c>
      <c r="H4" s="14"/>
    </row>
    <row r="5" spans="1:8" ht="28.5" customHeight="1" x14ac:dyDescent="0.15">
      <c r="A5" s="13">
        <v>3</v>
      </c>
      <c r="B5" s="14" t="s">
        <v>92</v>
      </c>
      <c r="C5" s="14" t="s">
        <v>93</v>
      </c>
      <c r="D5" s="15">
        <v>1</v>
      </c>
      <c r="E5" s="13" t="s">
        <v>47</v>
      </c>
      <c r="F5" s="16"/>
      <c r="G5" s="16">
        <f>+D5*F5</f>
        <v>0</v>
      </c>
      <c r="H5" s="17"/>
    </row>
    <row r="6" spans="1:8" ht="28.5" customHeight="1" x14ac:dyDescent="0.15">
      <c r="A6" s="13"/>
      <c r="B6" s="14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7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7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7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15"/>
      <c r="E16" s="13"/>
      <c r="F16" s="16"/>
      <c r="G16" s="16"/>
      <c r="H16" s="37"/>
    </row>
    <row r="17" spans="1:8" ht="28.5" customHeight="1" x14ac:dyDescent="0.15">
      <c r="A17" s="13"/>
      <c r="B17" s="17"/>
      <c r="C17" s="17"/>
      <c r="D17" s="15"/>
      <c r="E17" s="13"/>
      <c r="F17" s="16"/>
      <c r="G17" s="16"/>
      <c r="H17" s="17"/>
    </row>
    <row r="18" spans="1:8" ht="28.5" customHeight="1" x14ac:dyDescent="0.15">
      <c r="A18" s="5"/>
      <c r="B18" s="5" t="s">
        <v>2</v>
      </c>
      <c r="C18" s="3"/>
      <c r="D18" s="6"/>
      <c r="E18" s="5"/>
      <c r="F18" s="4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H18"/>
  <sheetViews>
    <sheetView view="pageBreakPreview" zoomScale="85" zoomScaleNormal="100" zoomScaleSheetLayoutView="85" workbookViewId="0">
      <selection activeCell="F6" sqref="F6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CONCATENATE(総括!A3,"-",A!A5,"．",A!B5)</f>
        <v>A-3．報告書編集作業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54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>
        <v>2</v>
      </c>
      <c r="B4" s="14" t="s">
        <v>56</v>
      </c>
      <c r="C4" s="19"/>
      <c r="D4" s="15"/>
      <c r="E4" s="13" t="s">
        <v>55</v>
      </c>
      <c r="F4" s="16"/>
      <c r="G4" s="16">
        <f>+D4*F4</f>
        <v>0</v>
      </c>
      <c r="H4" s="14"/>
    </row>
    <row r="5" spans="1:8" ht="28.5" customHeight="1" x14ac:dyDescent="0.15">
      <c r="A5" s="13">
        <v>3</v>
      </c>
      <c r="B5" s="14" t="s">
        <v>57</v>
      </c>
      <c r="C5" s="14"/>
      <c r="D5" s="15"/>
      <c r="E5" s="13" t="s">
        <v>55</v>
      </c>
      <c r="F5" s="16"/>
      <c r="G5" s="16">
        <f>+D5*F5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2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H18"/>
  <sheetViews>
    <sheetView view="pageBreakPreview" zoomScale="85" zoomScaleNormal="100" zoomScaleSheetLayoutView="85" workbookViewId="0">
      <selection activeCell="D8" sqref="D8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CONCATENATE(総括!A3,"-",A!A6,"．",A!B6)</f>
        <v>A-4．打合せ等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>
        <v>1</v>
      </c>
      <c r="B3" s="14" t="s">
        <v>54</v>
      </c>
      <c r="C3" s="14"/>
      <c r="D3" s="15"/>
      <c r="E3" s="13" t="s">
        <v>55</v>
      </c>
      <c r="F3" s="16"/>
      <c r="G3" s="16">
        <f>+D3*F3</f>
        <v>0</v>
      </c>
      <c r="H3" s="17"/>
    </row>
    <row r="4" spans="1:8" ht="28.5" customHeight="1" x14ac:dyDescent="0.15">
      <c r="A4" s="13">
        <v>2</v>
      </c>
      <c r="B4" s="14" t="s">
        <v>56</v>
      </c>
      <c r="C4" s="19"/>
      <c r="D4" s="15"/>
      <c r="E4" s="13" t="s">
        <v>55</v>
      </c>
      <c r="F4" s="16"/>
      <c r="G4" s="16">
        <f>+D4*F4</f>
        <v>0</v>
      </c>
      <c r="H4" s="14"/>
    </row>
    <row r="5" spans="1:8" ht="28.5" customHeight="1" x14ac:dyDescent="0.15">
      <c r="A5" s="13">
        <v>3</v>
      </c>
      <c r="B5" s="14" t="s">
        <v>57</v>
      </c>
      <c r="C5" s="14"/>
      <c r="D5" s="15"/>
      <c r="E5" s="13" t="s">
        <v>55</v>
      </c>
      <c r="F5" s="16"/>
      <c r="G5" s="16">
        <f>+D5*F5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H18"/>
  <sheetViews>
    <sheetView view="pageBreakPreview" zoomScale="85" zoomScaleNormal="100" zoomScaleSheetLayoutView="85" workbookViewId="0">
      <selection activeCell="G23" sqref="G23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8" customWidth="1"/>
    <col min="5" max="5" width="8.625" style="7" customWidth="1"/>
    <col min="6" max="7" width="12.625" style="2" customWidth="1"/>
    <col min="8" max="8" width="23.625" style="1" customWidth="1"/>
    <col min="9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6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CONCATENATE(総括!A3,"-",A!A11,"．",A!B11)</f>
        <v>A-．</v>
      </c>
      <c r="B2" s="9"/>
      <c r="C2" s="9"/>
      <c r="D2" s="10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15"/>
      <c r="E3" s="13"/>
      <c r="F3" s="16"/>
      <c r="G3" s="16">
        <f>A9_1!G18</f>
        <v>0</v>
      </c>
      <c r="H3" s="17"/>
    </row>
    <row r="4" spans="1:8" ht="28.5" customHeight="1" x14ac:dyDescent="0.15">
      <c r="A4" s="13"/>
      <c r="B4" s="18"/>
      <c r="C4" s="19"/>
      <c r="D4" s="15"/>
      <c r="E4" s="13"/>
      <c r="F4" s="16"/>
      <c r="G4" s="16">
        <f>A9_2!G18</f>
        <v>0</v>
      </c>
      <c r="H4" s="14"/>
    </row>
    <row r="5" spans="1:8" ht="28.5" customHeight="1" x14ac:dyDescent="0.15">
      <c r="A5" s="13"/>
      <c r="B5" s="14"/>
      <c r="C5" s="14"/>
      <c r="D5" s="15"/>
      <c r="E5" s="13"/>
      <c r="F5" s="16"/>
      <c r="G5" s="16">
        <f>A9_3!G18</f>
        <v>0</v>
      </c>
      <c r="H5" s="17"/>
    </row>
    <row r="6" spans="1:8" ht="28.5" customHeight="1" x14ac:dyDescent="0.15">
      <c r="A6" s="13"/>
      <c r="B6" s="17"/>
      <c r="C6" s="17"/>
      <c r="D6" s="15"/>
      <c r="E6" s="13"/>
      <c r="F6" s="16"/>
      <c r="G6" s="16"/>
      <c r="H6" s="17"/>
    </row>
    <row r="7" spans="1:8" ht="28.5" customHeight="1" x14ac:dyDescent="0.15">
      <c r="A7" s="13"/>
      <c r="B7" s="17"/>
      <c r="C7" s="17"/>
      <c r="D7" s="15"/>
      <c r="E7" s="13"/>
      <c r="F7" s="16"/>
      <c r="G7" s="16"/>
      <c r="H7" s="17"/>
    </row>
    <row r="8" spans="1:8" ht="28.5" customHeight="1" x14ac:dyDescent="0.15">
      <c r="A8" s="13"/>
      <c r="B8" s="14"/>
      <c r="C8" s="17"/>
      <c r="D8" s="15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15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15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15"/>
      <c r="E11" s="13"/>
      <c r="F11" s="16"/>
      <c r="G11" s="16"/>
      <c r="H11" s="17"/>
    </row>
    <row r="12" spans="1:8" ht="28.5" customHeight="1" x14ac:dyDescent="0.15">
      <c r="A12" s="13"/>
      <c r="B12" s="14"/>
      <c r="C12" s="17"/>
      <c r="D12" s="15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15"/>
      <c r="E13" s="13"/>
      <c r="F13" s="16"/>
      <c r="G13" s="16"/>
      <c r="H13" s="17"/>
    </row>
    <row r="14" spans="1:8" ht="28.5" customHeight="1" x14ac:dyDescent="0.15">
      <c r="A14" s="13"/>
      <c r="B14" s="14"/>
      <c r="C14" s="17"/>
      <c r="D14" s="15"/>
      <c r="E14" s="13"/>
      <c r="F14" s="16"/>
      <c r="G14" s="16"/>
      <c r="H14" s="17"/>
    </row>
    <row r="15" spans="1:8" ht="28.5" customHeight="1" x14ac:dyDescent="0.15">
      <c r="A15" s="13"/>
      <c r="B15" s="14"/>
      <c r="C15" s="17"/>
      <c r="D15" s="15"/>
      <c r="E15" s="13"/>
      <c r="F15" s="16"/>
      <c r="G15" s="16"/>
      <c r="H15" s="17"/>
    </row>
    <row r="16" spans="1:8" ht="28.5" customHeight="1" x14ac:dyDescent="0.15">
      <c r="A16" s="13"/>
      <c r="B16" s="14"/>
      <c r="C16" s="17"/>
      <c r="D16" s="15"/>
      <c r="E16" s="13"/>
      <c r="F16" s="16"/>
      <c r="G16" s="16"/>
      <c r="H16" s="37"/>
    </row>
    <row r="17" spans="1:8" ht="28.5" customHeight="1" x14ac:dyDescent="0.15">
      <c r="A17" s="23"/>
      <c r="B17" s="24"/>
      <c r="C17" s="24"/>
      <c r="D17" s="21"/>
      <c r="E17" s="20"/>
      <c r="F17" s="26"/>
      <c r="G17" s="26"/>
      <c r="H17" s="24"/>
    </row>
    <row r="18" spans="1:8" ht="28.5" customHeight="1" thickBot="1" x14ac:dyDescent="0.2">
      <c r="A18" s="5"/>
      <c r="B18" s="3" t="s">
        <v>2</v>
      </c>
      <c r="C18" s="45"/>
      <c r="D18" s="46"/>
      <c r="E18" s="47"/>
      <c r="F18" s="48"/>
      <c r="G18" s="4">
        <f>SUM(G3:G17)</f>
        <v>0</v>
      </c>
      <c r="H18" s="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9"/>
  <sheetViews>
    <sheetView view="pageBreakPreview" zoomScale="85" zoomScaleNormal="100" zoomScaleSheetLayoutView="85" workbookViewId="0">
      <selection activeCell="H3" sqref="H3:H4"/>
    </sheetView>
  </sheetViews>
  <sheetFormatPr defaultColWidth="21.75" defaultRowHeight="28.5" customHeight="1" x14ac:dyDescent="0.15"/>
  <cols>
    <col min="1" max="1" width="3.5" style="7" bestFit="1" customWidth="1"/>
    <col min="2" max="2" width="40.625" style="1" customWidth="1"/>
    <col min="3" max="3" width="21.625" style="1" customWidth="1"/>
    <col min="4" max="4" width="8.625" style="42" customWidth="1"/>
    <col min="5" max="5" width="8.625" style="7" customWidth="1"/>
    <col min="6" max="7" width="12.625" style="2" customWidth="1"/>
    <col min="8" max="8" width="23.625" style="1" customWidth="1"/>
    <col min="9" max="9" width="6.75" style="1" customWidth="1"/>
    <col min="10" max="12" width="5.875" style="1" customWidth="1"/>
    <col min="13" max="16384" width="21.75" style="1"/>
  </cols>
  <sheetData>
    <row r="1" spans="1:8" s="7" customFormat="1" ht="14.25" x14ac:dyDescent="0.15">
      <c r="A1" s="5" t="s">
        <v>3</v>
      </c>
      <c r="B1" s="5" t="s">
        <v>10</v>
      </c>
      <c r="C1" s="5" t="s">
        <v>4</v>
      </c>
      <c r="D1" s="40" t="s">
        <v>9</v>
      </c>
      <c r="E1" s="5" t="s">
        <v>8</v>
      </c>
      <c r="F1" s="6" t="s">
        <v>6</v>
      </c>
      <c r="G1" s="6" t="s">
        <v>5</v>
      </c>
      <c r="H1" s="5" t="s">
        <v>7</v>
      </c>
    </row>
    <row r="2" spans="1:8" s="7" customFormat="1" ht="28.5" customHeight="1" x14ac:dyDescent="0.15">
      <c r="A2" s="9" t="str">
        <f>CONCATENATE(総括!A3,"-",A!A11,"-",'A9'!A3,"．",'A9'!B3)</f>
        <v>A--．</v>
      </c>
      <c r="B2" s="9"/>
      <c r="C2" s="9"/>
      <c r="D2" s="41"/>
      <c r="E2" s="11"/>
      <c r="F2" s="12"/>
      <c r="G2" s="12"/>
      <c r="H2" s="11"/>
    </row>
    <row r="3" spans="1:8" ht="28.5" customHeight="1" x14ac:dyDescent="0.15">
      <c r="A3" s="13"/>
      <c r="B3" s="14"/>
      <c r="C3" s="14"/>
      <c r="D3" s="38"/>
      <c r="E3" s="13"/>
      <c r="F3" s="16"/>
      <c r="G3" s="16">
        <f>F3*D3</f>
        <v>0</v>
      </c>
      <c r="H3" s="17"/>
    </row>
    <row r="4" spans="1:8" ht="28.5" customHeight="1" x14ac:dyDescent="0.15">
      <c r="A4" s="13"/>
      <c r="B4" s="14"/>
      <c r="C4" s="19"/>
      <c r="D4" s="38"/>
      <c r="E4" s="13"/>
      <c r="F4" s="16"/>
      <c r="G4" s="16">
        <f>F4*D4</f>
        <v>0</v>
      </c>
      <c r="H4" s="17"/>
    </row>
    <row r="5" spans="1:8" ht="28.5" customHeight="1" x14ac:dyDescent="0.15">
      <c r="A5" s="13"/>
      <c r="B5" s="14"/>
      <c r="C5" s="14"/>
      <c r="D5" s="38"/>
      <c r="E5" s="13"/>
      <c r="F5" s="16"/>
      <c r="G5" s="16"/>
      <c r="H5" s="17"/>
    </row>
    <row r="6" spans="1:8" ht="28.5" customHeight="1" x14ac:dyDescent="0.15">
      <c r="A6" s="13"/>
      <c r="B6" s="17"/>
      <c r="C6" s="17"/>
      <c r="D6" s="38"/>
      <c r="E6" s="13"/>
      <c r="F6" s="16"/>
      <c r="G6" s="16"/>
      <c r="H6" s="17"/>
    </row>
    <row r="7" spans="1:8" ht="28.5" customHeight="1" x14ac:dyDescent="0.15">
      <c r="A7" s="13"/>
      <c r="B7" s="14"/>
      <c r="C7" s="17"/>
      <c r="D7" s="38"/>
      <c r="E7" s="13"/>
      <c r="F7" s="16"/>
      <c r="G7" s="16"/>
      <c r="H7" s="17"/>
    </row>
    <row r="8" spans="1:8" ht="28.5" customHeight="1" x14ac:dyDescent="0.15">
      <c r="A8" s="13"/>
      <c r="B8" s="17"/>
      <c r="C8" s="17"/>
      <c r="D8" s="38"/>
      <c r="E8" s="13"/>
      <c r="F8" s="16"/>
      <c r="G8" s="16"/>
      <c r="H8" s="17"/>
    </row>
    <row r="9" spans="1:8" ht="28.5" customHeight="1" x14ac:dyDescent="0.15">
      <c r="A9" s="13"/>
      <c r="B9" s="14"/>
      <c r="C9" s="17"/>
      <c r="D9" s="38"/>
      <c r="E9" s="13"/>
      <c r="F9" s="16"/>
      <c r="G9" s="16"/>
      <c r="H9" s="17"/>
    </row>
    <row r="10" spans="1:8" ht="28.5" customHeight="1" x14ac:dyDescent="0.15">
      <c r="A10" s="13"/>
      <c r="B10" s="14"/>
      <c r="C10" s="17"/>
      <c r="D10" s="38"/>
      <c r="E10" s="13"/>
      <c r="F10" s="16"/>
      <c r="G10" s="16"/>
      <c r="H10" s="17"/>
    </row>
    <row r="11" spans="1:8" ht="28.5" customHeight="1" x14ac:dyDescent="0.15">
      <c r="A11" s="13"/>
      <c r="B11" s="14"/>
      <c r="C11" s="17"/>
      <c r="D11" s="38"/>
      <c r="E11" s="13"/>
      <c r="F11" s="16"/>
      <c r="G11" s="16"/>
      <c r="H11" s="17"/>
    </row>
    <row r="12" spans="1:8" ht="28.5" customHeight="1" x14ac:dyDescent="0.15">
      <c r="A12" s="13"/>
      <c r="B12" s="17"/>
      <c r="C12" s="17"/>
      <c r="D12" s="38"/>
      <c r="E12" s="13"/>
      <c r="F12" s="16"/>
      <c r="G12" s="16"/>
      <c r="H12" s="17"/>
    </row>
    <row r="13" spans="1:8" ht="28.5" customHeight="1" x14ac:dyDescent="0.15">
      <c r="A13" s="13"/>
      <c r="B13" s="14"/>
      <c r="C13" s="17"/>
      <c r="D13" s="38"/>
      <c r="E13" s="13"/>
      <c r="F13" s="16"/>
      <c r="G13" s="16"/>
      <c r="H13" s="17"/>
    </row>
    <row r="14" spans="1:8" ht="28.5" customHeight="1" x14ac:dyDescent="0.15">
      <c r="A14" s="13"/>
      <c r="B14" s="17" t="str">
        <f>MID(A21,1,16)</f>
        <v/>
      </c>
      <c r="C14" s="17"/>
      <c r="D14" s="38"/>
      <c r="E14" s="13"/>
      <c r="F14" s="16"/>
      <c r="G14" s="16"/>
      <c r="H14" s="17"/>
    </row>
    <row r="15" spans="1:8" ht="28.5" customHeight="1" x14ac:dyDescent="0.15">
      <c r="A15" s="13"/>
      <c r="B15" s="17"/>
      <c r="C15" s="17"/>
      <c r="D15" s="38"/>
      <c r="E15" s="13"/>
      <c r="F15" s="16"/>
      <c r="G15" s="16"/>
      <c r="H15" s="17"/>
    </row>
    <row r="16" spans="1:8" ht="28.5" customHeight="1" x14ac:dyDescent="0.15">
      <c r="A16" s="13"/>
      <c r="B16" s="17"/>
      <c r="C16" s="17"/>
      <c r="D16" s="38"/>
      <c r="E16" s="13"/>
      <c r="F16" s="16"/>
      <c r="G16" s="16"/>
      <c r="H16" s="37"/>
    </row>
    <row r="17" spans="1:12" ht="28.5" customHeight="1" x14ac:dyDescent="0.15">
      <c r="A17" s="13"/>
      <c r="B17" s="14"/>
      <c r="C17" s="17"/>
      <c r="D17" s="38"/>
      <c r="E17" s="13"/>
      <c r="F17" s="16"/>
      <c r="G17" s="16"/>
      <c r="H17" s="17"/>
      <c r="J17" s="43"/>
      <c r="K17" s="43"/>
      <c r="L17" s="43"/>
    </row>
    <row r="18" spans="1:12" ht="28.5" customHeight="1" thickBot="1" x14ac:dyDescent="0.2">
      <c r="A18" s="5"/>
      <c r="B18" s="3" t="s">
        <v>2</v>
      </c>
      <c r="C18" s="45"/>
      <c r="D18" s="49"/>
      <c r="E18" s="47"/>
      <c r="F18" s="48"/>
      <c r="G18" s="48">
        <f>SUM(G2:G17)</f>
        <v>0</v>
      </c>
      <c r="H18" s="3"/>
      <c r="J18" s="44"/>
      <c r="K18" s="44"/>
      <c r="L18" s="44"/>
    </row>
    <row r="19" spans="1:12" ht="28.5" customHeight="1" x14ac:dyDescent="0.15">
      <c r="J19" s="43"/>
      <c r="K19" s="43"/>
      <c r="L19" s="43"/>
    </row>
  </sheetData>
  <phoneticPr fontId="2"/>
  <printOptions horizontalCentered="1" verticalCentered="1"/>
  <pageMargins left="0.78740157480314965" right="0.78740157480314965" top="0.98425196850393704" bottom="0.98425196850393704" header="0.78740157480314965" footer="0.78740157480314965"/>
  <pageSetup paperSize="9" scale="98" orientation="landscape" r:id="rId1"/>
  <headerFooter alignWithMargins="0">
    <oddHeader>&amp;C&amp;"ＭＳ Ｐ明朝,標準"&amp;14総　　括　　表</oddHeader>
    <oddFooter>&amp;C&amp;"ＭＳ Ｐ明朝,標準"&amp;10&amp;P/&amp;N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51</vt:i4>
      </vt:variant>
      <vt:variant>
        <vt:lpstr>名前付き一覧</vt:lpstr>
      </vt:variant>
      <vt:variant>
        <vt:i4>78</vt:i4>
      </vt:variant>
    </vt:vector>
  </HeadingPairs>
  <TitlesOfParts>
    <vt:vector size="129" baseType="lpstr">
      <vt:lpstr>表紙</vt:lpstr>
      <vt:lpstr>総括</vt:lpstr>
      <vt:lpstr>A</vt:lpstr>
      <vt:lpstr>A1</vt:lpstr>
      <vt:lpstr>A2</vt:lpstr>
      <vt:lpstr>A3</vt:lpstr>
      <vt:lpstr>A4</vt:lpstr>
      <vt:lpstr>A9</vt:lpstr>
      <vt:lpstr>A9_1</vt:lpstr>
      <vt:lpstr>A9_2</vt:lpstr>
      <vt:lpstr>A9_3</vt:lpstr>
      <vt:lpstr>A10</vt:lpstr>
      <vt:lpstr>A10_1</vt:lpstr>
      <vt:lpstr>A10_2</vt:lpstr>
      <vt:lpstr>A10_3</vt:lpstr>
      <vt:lpstr>A11</vt:lpstr>
      <vt:lpstr>A11_1</vt:lpstr>
      <vt:lpstr>A11_2</vt:lpstr>
      <vt:lpstr>A11_3</vt:lpstr>
      <vt:lpstr>A12</vt:lpstr>
      <vt:lpstr>A12_1</vt:lpstr>
      <vt:lpstr>A12_2</vt:lpstr>
      <vt:lpstr>A12_3</vt:lpstr>
      <vt:lpstr>A13</vt:lpstr>
      <vt:lpstr>A13_1</vt:lpstr>
      <vt:lpstr>A13_2</vt:lpstr>
      <vt:lpstr>A13_3</vt:lpstr>
      <vt:lpstr>A14</vt:lpstr>
      <vt:lpstr>A14_1</vt:lpstr>
      <vt:lpstr>A14_2</vt:lpstr>
      <vt:lpstr>A14_3</vt:lpstr>
      <vt:lpstr>A15</vt:lpstr>
      <vt:lpstr>A15_1</vt:lpstr>
      <vt:lpstr>A15_2</vt:lpstr>
      <vt:lpstr>A15_3</vt:lpstr>
      <vt:lpstr>D</vt:lpstr>
      <vt:lpstr>D1_1</vt:lpstr>
      <vt:lpstr>D1_2</vt:lpstr>
      <vt:lpstr>ａ　</vt:lpstr>
      <vt:lpstr>a1　</vt:lpstr>
      <vt:lpstr>a2　</vt:lpstr>
      <vt:lpstr>a3　</vt:lpstr>
      <vt:lpstr>a4　</vt:lpstr>
      <vt:lpstr>a5</vt:lpstr>
      <vt:lpstr>a6</vt:lpstr>
      <vt:lpstr>a7</vt:lpstr>
      <vt:lpstr>a8</vt:lpstr>
      <vt:lpstr>B</vt:lpstr>
      <vt:lpstr>B1</vt:lpstr>
      <vt:lpstr>B2</vt:lpstr>
      <vt:lpstr>c</vt:lpstr>
      <vt:lpstr>A10_1!Print_Area</vt:lpstr>
      <vt:lpstr>A10_2!Print_Area</vt:lpstr>
      <vt:lpstr>A10_3!Print_Area</vt:lpstr>
      <vt:lpstr>A11_1!Print_Area</vt:lpstr>
      <vt:lpstr>A11_2!Print_Area</vt:lpstr>
      <vt:lpstr>A11_3!Print_Area</vt:lpstr>
      <vt:lpstr>A12_1!Print_Area</vt:lpstr>
      <vt:lpstr>A12_2!Print_Area</vt:lpstr>
      <vt:lpstr>A12_3!Print_Area</vt:lpstr>
      <vt:lpstr>A13_1!Print_Area</vt:lpstr>
      <vt:lpstr>A13_2!Print_Area</vt:lpstr>
      <vt:lpstr>A13_3!Print_Area</vt:lpstr>
      <vt:lpstr>A14_1!Print_Area</vt:lpstr>
      <vt:lpstr>A14_2!Print_Area</vt:lpstr>
      <vt:lpstr>A14_3!Print_Area</vt:lpstr>
      <vt:lpstr>A15_1!Print_Area</vt:lpstr>
      <vt:lpstr>A15_2!Print_Area</vt:lpstr>
      <vt:lpstr>A15_3!Print_Area</vt:lpstr>
      <vt:lpstr>'A2'!Print_Area</vt:lpstr>
      <vt:lpstr>'a2　'!Print_Area</vt:lpstr>
      <vt:lpstr>A9_1!Print_Area</vt:lpstr>
      <vt:lpstr>A9_2!Print_Area</vt:lpstr>
      <vt:lpstr>A9_3!Print_Area</vt:lpstr>
      <vt:lpstr>'B1'!Print_Area</vt:lpstr>
      <vt:lpstr>'B2'!Print_Area</vt:lpstr>
      <vt:lpstr>D1_1!Print_Area</vt:lpstr>
      <vt:lpstr>D1_2!Print_Area</vt:lpstr>
      <vt:lpstr>総括!Print_Area</vt:lpstr>
      <vt:lpstr>表紙!Print_Area</vt:lpstr>
      <vt:lpstr>A!Print_Titles</vt:lpstr>
      <vt:lpstr>'ａ　'!Print_Titles</vt:lpstr>
      <vt:lpstr>'A1'!Print_Titles</vt:lpstr>
      <vt:lpstr>'a1　'!Print_Titles</vt:lpstr>
      <vt:lpstr>'A10'!Print_Titles</vt:lpstr>
      <vt:lpstr>A10_1!Print_Titles</vt:lpstr>
      <vt:lpstr>A10_2!Print_Titles</vt:lpstr>
      <vt:lpstr>A10_3!Print_Titles</vt:lpstr>
      <vt:lpstr>'A11'!Print_Titles</vt:lpstr>
      <vt:lpstr>A11_1!Print_Titles</vt:lpstr>
      <vt:lpstr>A11_2!Print_Titles</vt:lpstr>
      <vt:lpstr>A11_3!Print_Titles</vt:lpstr>
      <vt:lpstr>'A12'!Print_Titles</vt:lpstr>
      <vt:lpstr>A12_1!Print_Titles</vt:lpstr>
      <vt:lpstr>A12_2!Print_Titles</vt:lpstr>
      <vt:lpstr>A12_3!Print_Titles</vt:lpstr>
      <vt:lpstr>'A13'!Print_Titles</vt:lpstr>
      <vt:lpstr>A13_1!Print_Titles</vt:lpstr>
      <vt:lpstr>A13_2!Print_Titles</vt:lpstr>
      <vt:lpstr>A13_3!Print_Titles</vt:lpstr>
      <vt:lpstr>'A14'!Print_Titles</vt:lpstr>
      <vt:lpstr>A14_1!Print_Titles</vt:lpstr>
      <vt:lpstr>A14_2!Print_Titles</vt:lpstr>
      <vt:lpstr>A14_3!Print_Titles</vt:lpstr>
      <vt:lpstr>'A15'!Print_Titles</vt:lpstr>
      <vt:lpstr>A15_1!Print_Titles</vt:lpstr>
      <vt:lpstr>A15_2!Print_Titles</vt:lpstr>
      <vt:lpstr>A15_3!Print_Titles</vt:lpstr>
      <vt:lpstr>'A2'!Print_Titles</vt:lpstr>
      <vt:lpstr>'a2　'!Print_Titles</vt:lpstr>
      <vt:lpstr>'A3'!Print_Titles</vt:lpstr>
      <vt:lpstr>'a3　'!Print_Titles</vt:lpstr>
      <vt:lpstr>'A4'!Print_Titles</vt:lpstr>
      <vt:lpstr>'a4　'!Print_Titles</vt:lpstr>
      <vt:lpstr>'a5'!Print_Titles</vt:lpstr>
      <vt:lpstr>'a6'!Print_Titles</vt:lpstr>
      <vt:lpstr>'a7'!Print_Titles</vt:lpstr>
      <vt:lpstr>'a8'!Print_Titles</vt:lpstr>
      <vt:lpstr>'A9'!Print_Titles</vt:lpstr>
      <vt:lpstr>A9_1!Print_Titles</vt:lpstr>
      <vt:lpstr>A9_2!Print_Titles</vt:lpstr>
      <vt:lpstr>A9_3!Print_Titles</vt:lpstr>
      <vt:lpstr>B!Print_Titles</vt:lpstr>
      <vt:lpstr>'B1'!Print_Titles</vt:lpstr>
      <vt:lpstr>'B2'!Print_Titles</vt:lpstr>
      <vt:lpstr>'c'!Print_Titles</vt:lpstr>
      <vt:lpstr>D!Print_Titles</vt:lpstr>
      <vt:lpstr>D1_1!Print_Titles</vt:lpstr>
      <vt:lpstr>D1_2!Print_Titles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情報政策課情報システム担当 山田恵子</dc:creator>
  <cp:lastModifiedBy>建設部土木課総務用地担当 臼城 千秋</cp:lastModifiedBy>
  <cp:lastPrinted>2022-09-28T04:32:08Z</cp:lastPrinted>
  <dcterms:created xsi:type="dcterms:W3CDTF">2004-04-09T06:19:47Z</dcterms:created>
  <dcterms:modified xsi:type="dcterms:W3CDTF">2025-08-27T02:04:49Z</dcterms:modified>
</cp:coreProperties>
</file>